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640" windowHeight="1176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_FilterDatabase" localSheetId="0" hidden="1">Лист1!$A$14:$S$14</definedName>
    <definedName name="_xlnm._FilterDatabase" localSheetId="1" hidden="1">Лист2!$A$6:$H$23</definedName>
    <definedName name="_xlnm._FilterDatabase" localSheetId="4" hidden="1">Лист5!$B$15:$J$17</definedName>
  </definedNames>
  <calcPr calcId="125725"/>
</workbook>
</file>

<file path=xl/calcChain.xml><?xml version="1.0" encoding="utf-8"?>
<calcChain xmlns="http://schemas.openxmlformats.org/spreadsheetml/2006/main">
  <c r="D26" i="2"/>
  <c r="C26"/>
  <c r="E26" s="1"/>
  <c r="Y14" i="6" s="1"/>
  <c r="L14"/>
  <c r="P14" s="1"/>
  <c r="T14" l="1"/>
  <c r="X14"/>
  <c r="E31" i="1"/>
  <c r="H49" l="1"/>
  <c r="H31"/>
  <c r="F31"/>
  <c r="F49"/>
  <c r="E49" l="1"/>
  <c r="Q14" i="6" l="1"/>
  <c r="E28" i="1"/>
  <c r="E22" l="1"/>
  <c r="H14" i="6" s="1"/>
  <c r="D21" i="2" l="1"/>
  <c r="C21"/>
  <c r="C17"/>
  <c r="H19" i="1" l="1"/>
  <c r="F19"/>
  <c r="G19"/>
  <c r="G55" s="1"/>
  <c r="F22"/>
  <c r="G50" l="1"/>
  <c r="D17" i="2"/>
  <c r="D12"/>
  <c r="D24" s="1"/>
  <c r="C12"/>
  <c r="C22" l="1"/>
  <c r="U14" i="6" s="1"/>
  <c r="C24" i="2"/>
  <c r="D22"/>
  <c r="F51" i="1"/>
  <c r="F28"/>
  <c r="H22"/>
  <c r="H50" s="1"/>
  <c r="E24" i="2" l="1"/>
  <c r="I15" i="5" s="1"/>
  <c r="I17" s="1"/>
  <c r="I23" s="1"/>
  <c r="H15"/>
  <c r="H17" s="1"/>
  <c r="H23" s="1"/>
  <c r="M14" i="6"/>
  <c r="F50" i="1"/>
  <c r="F55"/>
  <c r="H51"/>
  <c r="K14" i="6" l="1"/>
  <c r="O14" s="1"/>
  <c r="N14" s="1"/>
  <c r="H55" i="1"/>
  <c r="S14" i="6" s="1"/>
  <c r="W14" s="1"/>
  <c r="V14" s="1"/>
  <c r="J14" l="1"/>
  <c r="R14"/>
</calcChain>
</file>

<file path=xl/sharedStrings.xml><?xml version="1.0" encoding="utf-8"?>
<sst xmlns="http://schemas.openxmlformats.org/spreadsheetml/2006/main" count="368" uniqueCount="200">
  <si>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</si>
  <si>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</si>
  <si>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</si>
  <si>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</si>
  <si>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</si>
  <si>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</si>
  <si>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</si>
  <si>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</si>
  <si>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</si>
  <si>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</si>
  <si>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</si>
  <si>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</si>
  <si>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</si>
  <si>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</si>
  <si>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</si>
  <si>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</si>
  <si>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</si>
  <si>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</si>
  <si>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</si>
  <si>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</si>
  <si>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</si>
  <si>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</si>
  <si>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</si>
  <si>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</si>
  <si>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</si>
  <si>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</si>
  <si>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</si>
  <si>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</si>
  <si>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</si>
  <si>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</si>
  <si>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</si>
  <si>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</si>
  <si>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</si>
  <si>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</si>
  <si>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</si>
  <si>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</si>
  <si>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</si>
  <si>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</si>
  <si>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</si>
  <si>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</si>
  <si>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</si>
  <si>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</si>
  <si>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</si>
  <si>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</si>
  <si>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</si>
  <si>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</si>
  <si>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</si>
  <si>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</si>
  <si>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</si>
  <si>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</si>
  <si>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</si>
  <si>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</si>
  <si>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</si>
  <si>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</si>
  <si>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</si>
  <si>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</si>
  <si>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</si>
  <si>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</si>
  <si>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</si>
  <si>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</si>
  <si>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</si>
  <si>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</si>
  <si>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</si>
  <si>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</si>
  <si>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</si>
  <si>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</si>
  <si>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</si>
  <si>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</si>
  <si>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</si>
  <si>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 xml:space="preserve">Размер уставного фонда (для муниципаль-ных унитар-ных пред-приятий) руб. </t>
  </si>
  <si>
    <t>РЕЕСТР МУНИЦИПАЛЬНОГО ИМУЩЕСТВА Плотавского сельского поселения</t>
  </si>
  <si>
    <t>110001</t>
  </si>
  <si>
    <t>Памятник</t>
  </si>
  <si>
    <t>Белгородская обл. Корочанский р-н с.Плотавец, ул. Центральная,д.4</t>
  </si>
  <si>
    <t>31:09:0204001:641</t>
  </si>
  <si>
    <t>Плотавское сельское поселение</t>
  </si>
  <si>
    <t xml:space="preserve"> объект культурного наследия</t>
  </si>
  <si>
    <t>110002</t>
  </si>
  <si>
    <t>Сооружение</t>
  </si>
  <si>
    <t>Белгородская обл. Корочанский р-н с.Плотавец</t>
  </si>
  <si>
    <t>31:09:0204001:620</t>
  </si>
  <si>
    <t xml:space="preserve">Автомобильная  дорога </t>
  </si>
  <si>
    <t xml:space="preserve">с.Плотавец, </t>
  </si>
  <si>
    <t>—</t>
  </si>
  <si>
    <t>-</t>
  </si>
  <si>
    <t>Решение земского собрания № 32 от 23.12.2013</t>
  </si>
  <si>
    <t>–</t>
  </si>
  <si>
    <t>с.Ивановка</t>
  </si>
  <si>
    <t xml:space="preserve">Автомобильная дорога </t>
  </si>
  <si>
    <t>с.Белый Колодец</t>
  </si>
  <si>
    <t>решение МС №Р/137-10-3 от 28.08.2019</t>
  </si>
  <si>
    <t>земельные участки, занятые парками, аллеями, скверами</t>
  </si>
  <si>
    <t>с.Плотавец,ул. Центральная, д.4</t>
  </si>
  <si>
    <t>31:09:0204001:650</t>
  </si>
  <si>
    <t>Земли населённых пунктов</t>
  </si>
  <si>
    <t>Постановление администрации муниципального района "Корочанский район" Белгородской области №228 от 15.05.2019 г.</t>
  </si>
  <si>
    <t>для ведения личного подсобного хозяйства</t>
  </si>
  <si>
    <t>с.Плотавец, х.Ивановка</t>
  </si>
  <si>
    <t>31:09:0201001:7</t>
  </si>
  <si>
    <t>с.Плотавец, с.Белый Колодец.</t>
  </si>
  <si>
    <t>31:09:0203001:9</t>
  </si>
  <si>
    <t xml:space="preserve"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 №31/016/010/2017-3536 от 30.11.2017 г.;
Ст. 56 Федерального закона "О государственной регистрации недвижимости" №218-ФЗ от 13.07.2015 г. </t>
  </si>
  <si>
    <t>для размещения кладбищ</t>
  </si>
  <si>
    <t>с.Плотавец,</t>
  </si>
  <si>
    <t>31:09:0203004:84</t>
  </si>
  <si>
    <t>Постановление администрации муниципального района "Корочанский район" Белгородской области №261 от 22.05.2018 г.</t>
  </si>
  <si>
    <t>31:09:0204006:36</t>
  </si>
  <si>
    <t>земли населённых пунктов</t>
  </si>
  <si>
    <t>Постановление администрации муниципального района "Корочанский район" Белгородской области №261 от 22.05.2018 г.;
Постановление администрации муниципального района "Корочанский район"
Белгородской области №339 от 07.06.2018 г.</t>
  </si>
  <si>
    <t>31:09:0203001:4</t>
  </si>
  <si>
    <t>31:09:0203001:68</t>
  </si>
  <si>
    <t>31:09:0203001:46</t>
  </si>
  <si>
    <t>31:09:0203003:66</t>
  </si>
  <si>
    <t>Земельный участок</t>
  </si>
  <si>
    <t xml:space="preserve"> 31:09:0000000:1324</t>
  </si>
  <si>
    <t xml:space="preserve"> 31:09:0201001:211</t>
  </si>
  <si>
    <t>31:09:0201001:212</t>
  </si>
  <si>
    <t>31:09:0204001:651</t>
  </si>
  <si>
    <t>31:09:0204008:48</t>
  </si>
  <si>
    <t>БЕЛАРУС 82.1 1-СМ</t>
  </si>
  <si>
    <t>LADA 210740.2107</t>
  </si>
  <si>
    <t>Автобус ГАЗ-32213</t>
  </si>
  <si>
    <t xml:space="preserve">Разбрасыватель песка тракторный </t>
  </si>
  <si>
    <t>Иное движимое имущество</t>
  </si>
  <si>
    <t>05.09.2012 г.</t>
  </si>
  <si>
    <t>14.08.2012 г.</t>
  </si>
  <si>
    <t>31.08.2014 г.</t>
  </si>
  <si>
    <t>27.09.2021г.</t>
  </si>
  <si>
    <t>х</t>
  </si>
  <si>
    <t>Товарная накладная №367 от 08.08.2011 г.</t>
  </si>
  <si>
    <t>Товарная накладная №1436 от 25.07.2012 г.</t>
  </si>
  <si>
    <t>Распоряжение администрации Корочанского района №361 от 29.08.2014г.</t>
  </si>
  <si>
    <t>Товарная накладная №ИС/2021/СА-1037 от 27.09.2021г.</t>
  </si>
  <si>
    <t>Администрация Плотавского сельского поселения</t>
  </si>
  <si>
    <t xml:space="preserve">Плотавское сельское поселение </t>
  </si>
  <si>
    <t>Администрация Плотавского сельского поселения муниципального района "Корочанский район" Белгородской  области</t>
  </si>
  <si>
    <t>с.Плотавец, ул. Центральная, д.4</t>
  </si>
  <si>
    <t>1063120003781,24.01.2006</t>
  </si>
  <si>
    <t>Земское собрание Плотавского сельского поселения муниципального района "Корочанский район" Белгородской  области</t>
  </si>
  <si>
    <t xml:space="preserve">                    -</t>
  </si>
  <si>
    <t>Решение Муниципального совета муниципального района "Корочанский район Белгородской области  Решение земского собрания Плотавского сельского поселения № 167 от 14.12.2012 г.</t>
  </si>
  <si>
    <t>Решение Муниципального совета муниципального района "Корочанский район Белгородской области №Р/465-52-1 от 31.10.2012, Решение земского собрания Плотавского сельского поселения № 167 от 14.12.2012 г.</t>
  </si>
  <si>
    <t>п.п. 1.1 ст. 19 Земельного кодекса Российской Федерации, №136-ФЗ, выдан 25.10.2001
ст. 30.2 Федерального закона "О государственной регистрации прав на недвижимое имущество и сделок с ним" №122-ФЗ от 21.07.1997
Заявление оь отказе от прав собственности, выдан 14.10.2016</t>
  </si>
  <si>
    <t>Заявление Агарков Петр Николаевич, выдан 04.12.2019</t>
  </si>
  <si>
    <t>Ст. 56 Федерального закона "О государственной регистрации недвижимоти", № 218-ФЗ выдан 13.07.2015                                                  Заявление Агарков Петр Николаевич, выдан 04.12.2019</t>
  </si>
  <si>
    <t>Ст. 56 Федерального закона "О государственной регистрации недвижимоти", № 218-ФЗ выдан 13.07.2015                                                Заявление Бабанский Александр Николаевич, выдан 06.12.2019</t>
  </si>
  <si>
    <t>Ст. 56 Федерального закона "О государственной регистрации недвижимости", № 218-ФЗ, выдан 13.07.2015                                          Заявление Бабанский Александр Николаевич, выдан 06.12.2019</t>
  </si>
  <si>
    <t>Постановление главы администрации Корочанского района Белгородской области, № 24, выдан 27.01.2015                                           Договор постоянного пользования земельным участком, являющимся государственной собственностью, выдан 27.01.2015</t>
  </si>
  <si>
    <t>Ст. 56 Федерального закона "О государственной регистрации недвижимости", № 218-ФЗ, выдан 13.07.2015                                          Заявление о государственной регистрации прав на недвижимое имущество, №31/016/001/2019-941, выдан 21.03.2019</t>
  </si>
  <si>
    <t>Договор безвозмезного срочного пользования земельными участками, выдан 24.03.2021                                                          Земельный  кодекс Российской Федерации, №136, выдан 25.10.2001   Постановление Правительства Российской Федерации, №307, выдан 14.04.2016</t>
  </si>
  <si>
    <t xml:space="preserve">Договор безвозмезного срочного пользования земельными участками, выдан 24.03.2021                                                          </t>
  </si>
  <si>
    <t>Договор безвозмездного срочного пользования земельными участками, выдан 24.03.2021                                                                  Земельный кодекс Российской Федерации, №136, выдан 25.10.2001   Постановление Правительства Российской Федерации, №307, выдан 14.04.2016</t>
  </si>
  <si>
    <t>Детская площадка с.Плотавец</t>
  </si>
  <si>
    <t>Товарная накладная №2 от 10.11.2022г.</t>
  </si>
  <si>
    <t>10.11.2022г.</t>
  </si>
  <si>
    <t xml:space="preserve">Нежилое помещение </t>
  </si>
  <si>
    <t>Белгородская обл. Корочанский р-н с.Плотавец, ул. Центральная,д.5</t>
  </si>
  <si>
    <t>31:09:0204006:43</t>
  </si>
  <si>
    <t xml:space="preserve">Распоряжение администрации Плотавского сельского поселения  Муниципального района"Корочанский район"№56от 26.11.2020г О включении в реестр муниципальной собственности Плотавского сельского поселения муниципального района 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</si>
  <si>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</si>
  <si>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</si>
  <si>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муниципальных образований </t>
    </r>
    <r>
      <rPr>
        <b/>
        <i/>
        <sz val="14"/>
        <rFont val="Times New Roman"/>
        <family val="1"/>
        <charset val="204"/>
      </rPr>
      <t>муниципального района "Корочанский район"</t>
    </r>
  </si>
  <si>
    <t xml:space="preserve">Наименование муниципальных образований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</si>
  <si>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</si>
  <si>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</si>
  <si>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</si>
  <si>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</si>
  <si>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</si>
  <si>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</si>
  <si>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</si>
  <si>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</si>
  <si>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</si>
  <si>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</si>
  <si>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</si>
  <si>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</si>
  <si>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</si>
  <si>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</si>
  <si>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</si>
  <si>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</si>
  <si>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</si>
  <si>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</si>
  <si>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</si>
  <si>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Плотавское  сп</t>
  </si>
  <si>
    <t xml:space="preserve"> решением Земского собрания Плотавского сельского поселения</t>
  </si>
  <si>
    <t>Белгородская область, р-он Корочанский, х. Ивановка, ул. Ивановка, д. 12</t>
  </si>
  <si>
    <t>31:09:0201001:49</t>
  </si>
  <si>
    <t>Решение Корочанского районного суда Белгородской области, выдан 27.09.2023</t>
  </si>
  <si>
    <t>31:09:0201001:38</t>
  </si>
  <si>
    <t>Жилой дом</t>
  </si>
  <si>
    <t>по состоянию на 1 января 2024 года</t>
  </si>
  <si>
    <t xml:space="preserve">                                                            от " " марта   2024 г. № </t>
  </si>
  <si>
    <t>по состоянию на 01.01.2024 года</t>
  </si>
  <si>
    <t>Почему Балансовая стоимость и кадастровая одна и таже?</t>
  </si>
  <si>
    <t>Недвижимое</t>
  </si>
  <si>
    <t>Администрация</t>
  </si>
  <si>
    <t>Казна</t>
  </si>
  <si>
    <t xml:space="preserve">Балансовая стоимость основных средств (фондов) тыс. руб.  </t>
  </si>
  <si>
    <t xml:space="preserve">Остаточная стоимость основных средств (фондов) тыс. руб.  </t>
  </si>
  <si>
    <t>от 29 февраля 2024 года</t>
  </si>
  <si>
    <t>№ 40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</si>
</sst>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00000"/>
    <numFmt numFmtId="166" formatCode="0.0"/>
  </numFmts>
  <fonts count="30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sz val="10"/>
      <name val="Microsoft Sans Serif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25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/>
    <xf numFmtId="2" fontId="8" fillId="2" borderId="0" xfId="0" applyNumberFormat="1" applyFont="1" applyFill="1"/>
    <xf numFmtId="2" fontId="9" fillId="2" borderId="3" xfId="0" applyNumberFormat="1" applyFont="1" applyFill="1" applyBorder="1" applyAlignment="1">
      <alignment vertical="center"/>
    </xf>
    <xf numFmtId="2" fontId="8" fillId="2" borderId="3" xfId="0" applyNumberFormat="1" applyFont="1" applyFill="1" applyBorder="1" applyAlignment="1">
      <alignment vertical="top" wrapText="1"/>
    </xf>
    <xf numFmtId="2" fontId="8" fillId="2" borderId="3" xfId="0" applyNumberFormat="1" applyFont="1" applyFill="1" applyBorder="1" applyAlignment="1">
      <alignment vertical="center"/>
    </xf>
    <xf numFmtId="2" fontId="8" fillId="2" borderId="3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/>
    <xf numFmtId="2" fontId="9" fillId="2" borderId="3" xfId="0" applyNumberFormat="1" applyFont="1" applyFill="1" applyBorder="1" applyAlignment="1">
      <alignment horizontal="right" vertical="center"/>
    </xf>
    <xf numFmtId="2" fontId="8" fillId="2" borderId="3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vertical="top" wrapText="1"/>
    </xf>
    <xf numFmtId="3" fontId="16" fillId="2" borderId="0" xfId="0" applyNumberFormat="1" applyFont="1" applyFill="1" applyAlignment="1">
      <alignment horizontal="center" vertical="top" wrapText="1"/>
    </xf>
    <xf numFmtId="3" fontId="16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Border="1" applyAlignment="1">
      <alignment horizontal="left" vertical="top" wrapText="1"/>
    </xf>
    <xf numFmtId="3" fontId="19" fillId="2" borderId="0" xfId="0" applyNumberFormat="1" applyFont="1" applyFill="1"/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wrapText="1"/>
    </xf>
    <xf numFmtId="2" fontId="24" fillId="2" borderId="3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3" xfId="0" applyFont="1" applyBorder="1"/>
    <xf numFmtId="2" fontId="16" fillId="2" borderId="3" xfId="1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2" fontId="23" fillId="2" borderId="0" xfId="0" applyNumberFormat="1" applyFont="1" applyFill="1"/>
    <xf numFmtId="2" fontId="23" fillId="2" borderId="0" xfId="0" applyNumberFormat="1" applyFont="1" applyFill="1" applyAlignment="1">
      <alignment vertical="center"/>
    </xf>
    <xf numFmtId="2" fontId="23" fillId="2" borderId="0" xfId="0" applyNumberFormat="1" applyFont="1" applyFill="1" applyAlignment="1">
      <alignment horizontal="right" vertical="center"/>
    </xf>
    <xf numFmtId="2" fontId="13" fillId="2" borderId="0" xfId="0" applyNumberFormat="1" applyFont="1" applyFill="1"/>
    <xf numFmtId="0" fontId="13" fillId="2" borderId="0" xfId="0" applyFont="1" applyFill="1"/>
    <xf numFmtId="2" fontId="2" fillId="2" borderId="0" xfId="0" applyNumberFormat="1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vertical="center"/>
    </xf>
    <xf numFmtId="2" fontId="8" fillId="2" borderId="3" xfId="0" applyNumberFormat="1" applyFont="1" applyFill="1" applyBorder="1" applyAlignment="1">
      <alignment vertical="center" wrapText="1"/>
    </xf>
    <xf numFmtId="2" fontId="8" fillId="2" borderId="3" xfId="0" applyNumberFormat="1" applyFont="1" applyFill="1" applyBorder="1" applyAlignment="1">
      <alignment horizontal="right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/>
    <xf numFmtId="2" fontId="11" fillId="2" borderId="3" xfId="0" applyNumberFormat="1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horizontal="right" vertical="center"/>
    </xf>
    <xf numFmtId="2" fontId="11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vertical="center"/>
    </xf>
    <xf numFmtId="2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/>
    <xf numFmtId="0" fontId="21" fillId="2" borderId="0" xfId="0" applyFont="1" applyFill="1"/>
    <xf numFmtId="2" fontId="21" fillId="2" borderId="0" xfId="0" applyNumberFormat="1" applyFont="1" applyFill="1" applyAlignment="1">
      <alignment horizontal="center" vertical="center"/>
    </xf>
    <xf numFmtId="2" fontId="21" fillId="2" borderId="0" xfId="0" applyNumberFormat="1" applyFont="1" applyFill="1"/>
    <xf numFmtId="14" fontId="22" fillId="2" borderId="0" xfId="0" applyNumberFormat="1" applyFont="1" applyFill="1"/>
    <xf numFmtId="0" fontId="22" fillId="2" borderId="0" xfId="0" applyFont="1" applyFill="1" applyAlignment="1">
      <alignment horizontal="center" vertical="top"/>
    </xf>
    <xf numFmtId="0" fontId="22" fillId="2" borderId="0" xfId="0" applyFont="1" applyFill="1"/>
    <xf numFmtId="0" fontId="6" fillId="2" borderId="0" xfId="0" applyFont="1" applyFill="1"/>
    <xf numFmtId="14" fontId="21" fillId="2" borderId="0" xfId="0" applyNumberFormat="1" applyFont="1" applyFill="1"/>
    <xf numFmtId="0" fontId="21" fillId="2" borderId="0" xfId="0" applyFont="1" applyFill="1" applyAlignment="1">
      <alignment horizontal="center" vertical="top"/>
    </xf>
    <xf numFmtId="2" fontId="22" fillId="2" borderId="0" xfId="0" applyNumberFormat="1" applyFont="1" applyFill="1" applyAlignment="1">
      <alignment horizontal="center" vertical="center"/>
    </xf>
    <xf numFmtId="2" fontId="21" fillId="2" borderId="3" xfId="0" applyNumberFormat="1" applyFont="1" applyFill="1" applyBorder="1" applyAlignment="1">
      <alignment horizontal="center" vertical="center" wrapText="1"/>
    </xf>
    <xf numFmtId="14" fontId="21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top" wrapText="1"/>
    </xf>
    <xf numFmtId="49" fontId="2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wrapText="1"/>
    </xf>
    <xf numFmtId="2" fontId="21" fillId="2" borderId="3" xfId="0" applyNumberFormat="1" applyFont="1" applyFill="1" applyBorder="1" applyAlignment="1">
      <alignment horizontal="center" vertical="center"/>
    </xf>
    <xf numFmtId="14" fontId="2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 wrapText="1"/>
    </xf>
    <xf numFmtId="2" fontId="6" fillId="2" borderId="0" xfId="0" applyNumberFormat="1" applyFont="1" applyFill="1"/>
    <xf numFmtId="2" fontId="1" fillId="2" borderId="0" xfId="0" applyNumberFormat="1" applyFont="1" applyFill="1" applyAlignment="1">
      <alignment vertical="center" wrapText="1"/>
    </xf>
    <xf numFmtId="0" fontId="21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2" fontId="21" fillId="2" borderId="3" xfId="0" applyNumberFormat="1" applyFont="1" applyFill="1" applyBorder="1" applyAlignment="1">
      <alignment horizontal="left" vertical="center" wrapText="1"/>
    </xf>
    <xf numFmtId="2" fontId="21" fillId="2" borderId="3" xfId="0" applyNumberFormat="1" applyFont="1" applyFill="1" applyBorder="1"/>
    <xf numFmtId="2" fontId="22" fillId="2" borderId="3" xfId="0" applyNumberFormat="1" applyFont="1" applyFill="1" applyBorder="1" applyAlignment="1">
      <alignment horizontal="center" vertical="center"/>
    </xf>
    <xf numFmtId="14" fontId="21" fillId="2" borderId="3" xfId="0" applyNumberFormat="1" applyFont="1" applyFill="1" applyBorder="1"/>
    <xf numFmtId="2" fontId="21" fillId="2" borderId="3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vertical="center" wrapText="1"/>
    </xf>
    <xf numFmtId="0" fontId="6" fillId="2" borderId="0" xfId="0" applyFont="1" applyFill="1" applyBorder="1"/>
    <xf numFmtId="0" fontId="21" fillId="2" borderId="3" xfId="0" applyFont="1" applyFill="1" applyBorder="1"/>
    <xf numFmtId="0" fontId="22" fillId="2" borderId="3" xfId="0" applyFont="1" applyFill="1" applyBorder="1"/>
    <xf numFmtId="2" fontId="21" fillId="2" borderId="3" xfId="0" applyNumberFormat="1" applyFont="1" applyFill="1" applyBorder="1" applyAlignment="1">
      <alignment horizontal="center" vertical="top"/>
    </xf>
    <xf numFmtId="164" fontId="6" fillId="2" borderId="0" xfId="0" applyNumberFormat="1" applyFont="1" applyFill="1"/>
    <xf numFmtId="2" fontId="21" fillId="2" borderId="3" xfId="0" applyNumberFormat="1" applyFont="1" applyFill="1" applyBorder="1" applyAlignment="1">
      <alignment horizontal="center"/>
    </xf>
    <xf numFmtId="4" fontId="21" fillId="2" borderId="3" xfId="0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 vertical="top" wrapText="1"/>
    </xf>
    <xf numFmtId="2" fontId="6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164" fontId="2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0" fontId="22" fillId="2" borderId="10" xfId="0" applyFont="1" applyFill="1" applyBorder="1" applyAlignment="1"/>
    <xf numFmtId="0" fontId="22" fillId="2" borderId="12" xfId="0" applyFont="1" applyFill="1" applyBorder="1" applyAlignment="1"/>
    <xf numFmtId="2" fontId="22" fillId="2" borderId="3" xfId="0" applyNumberFormat="1" applyFont="1" applyFill="1" applyBorder="1"/>
    <xf numFmtId="2" fontId="22" fillId="2" borderId="3" xfId="0" applyNumberFormat="1" applyFont="1" applyFill="1" applyBorder="1" applyAlignment="1">
      <alignment horizontal="center" vertical="top"/>
    </xf>
    <xf numFmtId="0" fontId="21" fillId="2" borderId="0" xfId="0" applyFont="1" applyFill="1" applyBorder="1"/>
    <xf numFmtId="2" fontId="21" fillId="2" borderId="0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/>
    <xf numFmtId="14" fontId="21" fillId="2" borderId="0" xfId="0" applyNumberFormat="1" applyFont="1" applyFill="1" applyBorder="1"/>
    <xf numFmtId="0" fontId="21" fillId="2" borderId="0" xfId="0" applyFont="1" applyFill="1" applyBorder="1" applyAlignment="1">
      <alignment horizontal="center" vertical="top"/>
    </xf>
    <xf numFmtId="2" fontId="22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4" fontId="6" fillId="2" borderId="0" xfId="0" applyNumberFormat="1" applyFont="1" applyFill="1"/>
    <xf numFmtId="2" fontId="6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2" fontId="25" fillId="2" borderId="0" xfId="0" applyNumberFormat="1" applyFont="1" applyFill="1"/>
    <xf numFmtId="0" fontId="21" fillId="2" borderId="3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vertical="center"/>
    </xf>
    <xf numFmtId="2" fontId="23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23" fillId="2" borderId="3" xfId="0" applyNumberFormat="1" applyFont="1" applyFill="1" applyBorder="1"/>
    <xf numFmtId="0" fontId="23" fillId="2" borderId="3" xfId="0" applyFont="1" applyFill="1" applyBorder="1"/>
    <xf numFmtId="0" fontId="13" fillId="2" borderId="3" xfId="0" applyFont="1" applyFill="1" applyBorder="1" applyAlignment="1">
      <alignment vertical="center"/>
    </xf>
    <xf numFmtId="2" fontId="13" fillId="2" borderId="3" xfId="0" applyNumberFormat="1" applyFont="1" applyFill="1" applyBorder="1" applyAlignment="1">
      <alignment vertical="center"/>
    </xf>
    <xf numFmtId="2" fontId="13" fillId="2" borderId="3" xfId="0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164" fontId="13" fillId="2" borderId="3" xfId="0" applyNumberFormat="1" applyFont="1" applyFill="1" applyBorder="1"/>
    <xf numFmtId="0" fontId="14" fillId="2" borderId="3" xfId="0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horizontal="right" vertical="center"/>
    </xf>
    <xf numFmtId="164" fontId="14" fillId="2" borderId="3" xfId="0" applyNumberFormat="1" applyFont="1" applyFill="1" applyBorder="1"/>
    <xf numFmtId="0" fontId="2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" fontId="23" fillId="0" borderId="0" xfId="0" applyNumberFormat="1" applyFont="1" applyFill="1"/>
    <xf numFmtId="2" fontId="23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right" vertical="center"/>
    </xf>
    <xf numFmtId="2" fontId="2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right" vertical="center"/>
    </xf>
    <xf numFmtId="2" fontId="1" fillId="0" borderId="6" xfId="0" applyNumberFormat="1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9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/>
    <xf numFmtId="0" fontId="21" fillId="2" borderId="3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/>
    <xf numFmtId="0" fontId="8" fillId="2" borderId="3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3" fillId="2" borderId="0" xfId="0" applyNumberFormat="1" applyFont="1" applyFill="1"/>
    <xf numFmtId="0" fontId="23" fillId="2" borderId="3" xfId="0" applyNumberFormat="1" applyFont="1" applyFill="1" applyBorder="1"/>
    <xf numFmtId="0" fontId="13" fillId="2" borderId="3" xfId="0" applyNumberFormat="1" applyFont="1" applyFill="1" applyBorder="1"/>
    <xf numFmtId="0" fontId="22" fillId="2" borderId="0" xfId="0" applyFont="1" applyFill="1" applyAlignment="1">
      <alignment horizontal="center" vertical="center"/>
    </xf>
    <xf numFmtId="0" fontId="26" fillId="2" borderId="0" xfId="0" applyFont="1" applyFill="1"/>
    <xf numFmtId="0" fontId="27" fillId="2" borderId="0" xfId="0" applyFont="1" applyFill="1"/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165" fontId="21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top" wrapText="1"/>
    </xf>
    <xf numFmtId="0" fontId="22" fillId="2" borderId="3" xfId="0" applyFont="1" applyFill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top" wrapText="1"/>
    </xf>
    <xf numFmtId="0" fontId="21" fillId="2" borderId="10" xfId="0" applyFont="1" applyFill="1" applyBorder="1"/>
    <xf numFmtId="0" fontId="22" fillId="2" borderId="16" xfId="0" applyFont="1" applyFill="1" applyBorder="1" applyAlignment="1">
      <alignment horizontal="center"/>
    </xf>
    <xf numFmtId="0" fontId="21" fillId="2" borderId="16" xfId="0" applyFont="1" applyFill="1" applyBorder="1"/>
    <xf numFmtId="0" fontId="22" fillId="2" borderId="1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/>
    </xf>
    <xf numFmtId="166" fontId="21" fillId="2" borderId="3" xfId="0" applyNumberFormat="1" applyFont="1" applyFill="1" applyBorder="1"/>
    <xf numFmtId="0" fontId="28" fillId="2" borderId="0" xfId="0" applyFont="1" applyFill="1"/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top" wrapText="1"/>
    </xf>
    <xf numFmtId="0" fontId="22" fillId="2" borderId="14" xfId="0" applyFont="1" applyFill="1" applyBorder="1" applyAlignment="1">
      <alignment horizontal="center" vertical="top" wrapText="1"/>
    </xf>
    <xf numFmtId="0" fontId="22" fillId="2" borderId="15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wrapText="1"/>
    </xf>
    <xf numFmtId="0" fontId="21" fillId="2" borderId="16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0"/>
  <sheetViews>
    <sheetView tabSelected="1" zoomScale="73" zoomScaleNormal="73" zoomScalePageLayoutView="110" workbookViewId="0">
      <selection activeCell="H17" sqref="H17"/>
    </sheetView>
  </sheetViews>
  <sheetFormatPr defaultRowHeight="11.25"/>
  <cols>
    <col min="1" max="1" width="11.42578125" style="89" customWidth="1"/>
    <col min="2" max="2" width="13" style="89" customWidth="1"/>
    <col min="3" max="3" width="17.5703125" style="89" customWidth="1"/>
    <col min="4" max="4" width="18.5703125" style="89" customWidth="1"/>
    <col min="5" max="5" width="12.42578125" style="137" customWidth="1"/>
    <col min="6" max="6" width="15.85546875" style="137" customWidth="1"/>
    <col min="7" max="7" width="16.28515625" style="102" customWidth="1"/>
    <col min="8" max="8" width="14.5703125" style="102" customWidth="1"/>
    <col min="9" max="9" width="17.7109375" style="138" customWidth="1"/>
    <col min="10" max="10" width="37.7109375" style="140" customWidth="1"/>
    <col min="11" max="11" width="15.7109375" style="89" customWidth="1"/>
    <col min="12" max="12" width="22.28515625" style="89" customWidth="1"/>
    <col min="13" max="13" width="16" style="89" customWidth="1"/>
    <col min="14" max="14" width="15.28515625" style="89" customWidth="1"/>
    <col min="15" max="15" width="15.140625" style="89" customWidth="1"/>
    <col min="16" max="16" width="11.85546875" style="89" customWidth="1"/>
    <col min="17" max="17" width="13.5703125" style="89" customWidth="1"/>
    <col min="18" max="16384" width="9.140625" style="89"/>
  </cols>
  <sheetData>
    <row r="1" spans="1:12" ht="15.75">
      <c r="A1" s="83"/>
      <c r="B1" s="83"/>
      <c r="C1" s="83"/>
      <c r="D1" s="83"/>
      <c r="E1" s="84"/>
      <c r="F1" s="84"/>
      <c r="G1" s="85"/>
      <c r="H1" s="85"/>
      <c r="I1" s="86"/>
      <c r="J1" s="87" t="s">
        <v>62</v>
      </c>
      <c r="K1" s="88"/>
      <c r="L1" s="88"/>
    </row>
    <row r="2" spans="1:12" ht="15.75">
      <c r="A2" s="83"/>
      <c r="B2" s="83"/>
      <c r="C2" s="83"/>
      <c r="D2" s="83"/>
      <c r="E2" s="84"/>
      <c r="F2" s="84"/>
      <c r="G2" s="85"/>
      <c r="H2" s="85"/>
      <c r="I2" s="86"/>
      <c r="J2" s="87" t="s">
        <v>183</v>
      </c>
      <c r="K2" s="88"/>
      <c r="L2" s="88"/>
    </row>
    <row r="3" spans="1:12" ht="15.75">
      <c r="A3" s="83"/>
      <c r="B3" s="83"/>
      <c r="C3" s="83"/>
      <c r="D3" s="83"/>
      <c r="E3" s="84"/>
      <c r="F3" s="84"/>
      <c r="G3" s="85"/>
      <c r="H3" s="85"/>
      <c r="I3" s="86"/>
      <c r="J3" s="87"/>
      <c r="K3" s="88"/>
      <c r="L3" s="88"/>
    </row>
    <row r="4" spans="1:12" ht="15.75">
      <c r="A4" s="83"/>
      <c r="B4" s="83"/>
      <c r="C4" s="83"/>
      <c r="D4" s="83"/>
      <c r="E4" s="84"/>
      <c r="F4" s="84"/>
      <c r="G4" s="85"/>
      <c r="H4" s="85"/>
      <c r="I4" s="86" t="s">
        <v>190</v>
      </c>
      <c r="J4" s="87" t="s">
        <v>198</v>
      </c>
      <c r="K4" s="88" t="s">
        <v>199</v>
      </c>
      <c r="L4" s="88"/>
    </row>
    <row r="5" spans="1:12" ht="15.75">
      <c r="A5" s="83"/>
      <c r="B5" s="83"/>
      <c r="C5" s="83"/>
      <c r="D5" s="83"/>
      <c r="E5" s="84"/>
      <c r="F5" s="84"/>
      <c r="G5" s="85"/>
      <c r="H5" s="85"/>
      <c r="I5" s="90"/>
      <c r="J5" s="91"/>
      <c r="K5" s="83"/>
      <c r="L5" s="83"/>
    </row>
    <row r="6" spans="1:12" ht="15.75">
      <c r="A6" s="83"/>
      <c r="B6" s="83"/>
      <c r="C6" s="83"/>
      <c r="D6" s="83"/>
      <c r="E6" s="84"/>
      <c r="F6" s="92" t="s">
        <v>70</v>
      </c>
      <c r="G6" s="85"/>
      <c r="H6" s="85"/>
      <c r="I6" s="90"/>
      <c r="J6" s="91"/>
      <c r="K6" s="83"/>
      <c r="L6" s="83"/>
    </row>
    <row r="7" spans="1:12" ht="15.75">
      <c r="A7" s="83"/>
      <c r="B7" s="83"/>
      <c r="C7" s="83"/>
      <c r="D7" s="83"/>
      <c r="E7" s="84"/>
      <c r="F7" s="92"/>
      <c r="G7" s="85"/>
      <c r="H7" s="85"/>
      <c r="I7" s="90"/>
      <c r="J7" s="91"/>
      <c r="K7" s="83"/>
      <c r="L7" s="83"/>
    </row>
    <row r="8" spans="1:12" ht="15.75">
      <c r="A8" s="83"/>
      <c r="B8" s="83"/>
      <c r="C8" s="83"/>
      <c r="D8" s="83"/>
      <c r="E8" s="84"/>
      <c r="F8" s="92" t="s">
        <v>189</v>
      </c>
      <c r="G8" s="85"/>
      <c r="H8" s="85"/>
      <c r="I8" s="90"/>
      <c r="J8" s="91"/>
      <c r="K8" s="83"/>
      <c r="L8" s="83"/>
    </row>
    <row r="9" spans="1:12" ht="15.75">
      <c r="A9" s="83"/>
      <c r="B9" s="83"/>
      <c r="C9" s="83"/>
      <c r="D9" s="83"/>
      <c r="E9" s="84"/>
      <c r="F9" s="92"/>
      <c r="G9" s="85"/>
      <c r="H9" s="85"/>
      <c r="I9" s="90"/>
      <c r="J9" s="91"/>
      <c r="K9" s="83"/>
      <c r="L9" s="83"/>
    </row>
    <row r="10" spans="1:12" ht="15.75">
      <c r="A10" s="83"/>
      <c r="B10" s="83"/>
      <c r="C10" s="83"/>
      <c r="D10" s="83"/>
      <c r="E10" s="84"/>
      <c r="F10" s="92" t="s">
        <v>6</v>
      </c>
      <c r="G10" s="85"/>
      <c r="H10" s="85"/>
      <c r="I10" s="90"/>
      <c r="J10" s="91"/>
      <c r="K10" s="83"/>
      <c r="L10" s="83"/>
    </row>
    <row r="11" spans="1:12" ht="15.75">
      <c r="A11" s="83"/>
      <c r="B11" s="83"/>
      <c r="C11" s="83"/>
      <c r="D11" s="83"/>
      <c r="E11" s="84"/>
      <c r="F11" s="92" t="s">
        <v>7</v>
      </c>
      <c r="G11" s="85"/>
      <c r="H11" s="85"/>
      <c r="I11" s="90"/>
      <c r="J11" s="91"/>
      <c r="K11" s="83"/>
      <c r="L11" s="83"/>
    </row>
    <row r="12" spans="1:12" ht="15.75">
      <c r="A12" s="83"/>
      <c r="B12" s="83"/>
      <c r="C12" s="83"/>
      <c r="D12" s="83"/>
      <c r="E12" s="84"/>
      <c r="F12" s="84"/>
      <c r="G12" s="85"/>
      <c r="H12" s="85"/>
      <c r="I12" s="90"/>
      <c r="J12" s="91"/>
      <c r="K12" s="83"/>
      <c r="L12" s="83"/>
    </row>
    <row r="13" spans="1:12" ht="15.75">
      <c r="A13" s="83"/>
      <c r="B13" s="83"/>
      <c r="C13" s="83"/>
      <c r="D13" s="83"/>
      <c r="E13" s="84"/>
      <c r="F13" s="84"/>
      <c r="G13" s="85"/>
      <c r="H13" s="85"/>
      <c r="I13" s="90"/>
      <c r="J13" s="91"/>
      <c r="K13" s="83"/>
      <c r="L13" s="83"/>
    </row>
    <row r="14" spans="1:12" ht="184.5" customHeight="1">
      <c r="A14" s="43" t="s">
        <v>50</v>
      </c>
      <c r="B14" s="43" t="s">
        <v>66</v>
      </c>
      <c r="C14" s="43" t="s">
        <v>1</v>
      </c>
      <c r="D14" s="43" t="s">
        <v>5</v>
      </c>
      <c r="E14" s="93" t="s">
        <v>43</v>
      </c>
      <c r="F14" s="93" t="s">
        <v>3</v>
      </c>
      <c r="G14" s="93" t="s">
        <v>10</v>
      </c>
      <c r="H14" s="93" t="s">
        <v>40</v>
      </c>
      <c r="I14" s="94" t="s">
        <v>44</v>
      </c>
      <c r="J14" s="95" t="s">
        <v>8</v>
      </c>
      <c r="K14" s="43" t="s">
        <v>9</v>
      </c>
      <c r="L14" s="43" t="s">
        <v>42</v>
      </c>
    </row>
    <row r="15" spans="1:12" ht="15" customHeight="1">
      <c r="A15" s="43">
        <v>1</v>
      </c>
      <c r="B15" s="43">
        <v>2</v>
      </c>
      <c r="C15" s="43">
        <v>3</v>
      </c>
      <c r="D15" s="43">
        <v>4</v>
      </c>
      <c r="E15" s="93">
        <v>5</v>
      </c>
      <c r="F15" s="93">
        <v>6</v>
      </c>
      <c r="G15" s="93">
        <v>7</v>
      </c>
      <c r="H15" s="93">
        <v>8</v>
      </c>
      <c r="I15" s="94">
        <v>9</v>
      </c>
      <c r="J15" s="95">
        <v>10</v>
      </c>
      <c r="K15" s="43">
        <v>11</v>
      </c>
      <c r="L15" s="43">
        <v>12</v>
      </c>
    </row>
    <row r="16" spans="1:12" ht="21" customHeight="1">
      <c r="A16" s="207" t="s">
        <v>45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1:19" ht="126.75" customHeight="1">
      <c r="A17" s="96" t="s">
        <v>71</v>
      </c>
      <c r="B17" s="97" t="s">
        <v>72</v>
      </c>
      <c r="C17" s="98" t="s">
        <v>73</v>
      </c>
      <c r="D17" s="69" t="s">
        <v>74</v>
      </c>
      <c r="E17" s="99"/>
      <c r="F17" s="93">
        <v>35190</v>
      </c>
      <c r="G17" s="93">
        <v>35190</v>
      </c>
      <c r="H17" s="99">
        <v>1329.3</v>
      </c>
      <c r="I17" s="100">
        <v>37256</v>
      </c>
      <c r="J17" s="95" t="s">
        <v>140</v>
      </c>
      <c r="K17" s="43" t="s">
        <v>75</v>
      </c>
      <c r="L17" s="101" t="s">
        <v>76</v>
      </c>
      <c r="M17" s="102"/>
    </row>
    <row r="18" spans="1:19" ht="129.75" customHeight="1">
      <c r="A18" s="96" t="s">
        <v>77</v>
      </c>
      <c r="B18" s="97" t="s">
        <v>78</v>
      </c>
      <c r="C18" s="98" t="s">
        <v>79</v>
      </c>
      <c r="D18" s="103" t="s">
        <v>80</v>
      </c>
      <c r="E18" s="99"/>
      <c r="F18" s="93">
        <v>1</v>
      </c>
      <c r="G18" s="93">
        <v>1</v>
      </c>
      <c r="H18" s="99">
        <v>1</v>
      </c>
      <c r="I18" s="100">
        <v>44120</v>
      </c>
      <c r="J18" s="95" t="s">
        <v>141</v>
      </c>
      <c r="K18" s="43" t="s">
        <v>75</v>
      </c>
      <c r="L18" s="101"/>
      <c r="M18" s="102"/>
    </row>
    <row r="19" spans="1:19" ht="15" customHeight="1">
      <c r="A19" s="104">
        <v>2</v>
      </c>
      <c r="B19" s="105" t="s">
        <v>18</v>
      </c>
      <c r="C19" s="106"/>
      <c r="D19" s="107"/>
      <c r="E19" s="108"/>
      <c r="F19" s="108">
        <f>SUM(F17:F18)</f>
        <v>35191</v>
      </c>
      <c r="G19" s="108">
        <f>SUM(G17:G18)</f>
        <v>35191</v>
      </c>
      <c r="H19" s="108">
        <f>SUM(H17:H18)</f>
        <v>1330.3</v>
      </c>
      <c r="I19" s="109"/>
      <c r="J19" s="110"/>
      <c r="K19" s="93"/>
      <c r="L19" s="107"/>
      <c r="M19" s="102"/>
    </row>
    <row r="20" spans="1:19" ht="21.75" customHeight="1">
      <c r="A20" s="207" t="s">
        <v>46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N20" s="111"/>
      <c r="O20" s="112"/>
    </row>
    <row r="21" spans="1:19" ht="162" customHeight="1">
      <c r="A21" s="43">
        <v>120001</v>
      </c>
      <c r="B21" s="43" t="s">
        <v>155</v>
      </c>
      <c r="C21" s="43" t="s">
        <v>156</v>
      </c>
      <c r="D21" s="93" t="s">
        <v>157</v>
      </c>
      <c r="E21" s="93">
        <v>187.2</v>
      </c>
      <c r="F21" s="93">
        <v>1913000</v>
      </c>
      <c r="G21" s="93">
        <v>0</v>
      </c>
      <c r="H21" s="93">
        <v>3446215.34</v>
      </c>
      <c r="I21" s="94">
        <v>44161</v>
      </c>
      <c r="J21" s="95" t="s">
        <v>158</v>
      </c>
      <c r="K21" s="43" t="s">
        <v>75</v>
      </c>
      <c r="L21" s="43"/>
      <c r="M21" s="102"/>
      <c r="N21" s="113"/>
      <c r="O21" s="113"/>
      <c r="P21" s="113"/>
      <c r="Q21" s="113"/>
      <c r="R21" s="113"/>
      <c r="S21" s="113"/>
    </row>
    <row r="22" spans="1:19" ht="21" customHeight="1">
      <c r="A22" s="114">
        <v>1</v>
      </c>
      <c r="B22" s="115" t="s">
        <v>18</v>
      </c>
      <c r="C22" s="107"/>
      <c r="D22" s="107"/>
      <c r="E22" s="108">
        <f>E21</f>
        <v>187.2</v>
      </c>
      <c r="F22" s="108">
        <f>F21</f>
        <v>1913000</v>
      </c>
      <c r="G22" s="108">
        <v>0</v>
      </c>
      <c r="H22" s="108">
        <f>H21</f>
        <v>3446215.34</v>
      </c>
      <c r="I22" s="109"/>
      <c r="J22" s="116"/>
      <c r="K22" s="93"/>
      <c r="L22" s="107"/>
      <c r="M22" s="102"/>
      <c r="N22" s="117"/>
    </row>
    <row r="23" spans="1:19" ht="23.25" customHeight="1">
      <c r="A23" s="208" t="s">
        <v>47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102"/>
    </row>
    <row r="24" spans="1:19" ht="54" customHeight="1">
      <c r="A24" s="104">
        <v>130001</v>
      </c>
      <c r="B24" s="98" t="s">
        <v>81</v>
      </c>
      <c r="C24" s="101" t="s">
        <v>82</v>
      </c>
      <c r="D24" s="114"/>
      <c r="E24" s="99">
        <v>3700</v>
      </c>
      <c r="F24" s="99">
        <v>8490462.0800000001</v>
      </c>
      <c r="G24" s="99">
        <v>0</v>
      </c>
      <c r="H24" s="118" t="s">
        <v>84</v>
      </c>
      <c r="I24" s="100">
        <v>41639</v>
      </c>
      <c r="J24" s="95" t="s">
        <v>85</v>
      </c>
      <c r="K24" s="43" t="s">
        <v>75</v>
      </c>
      <c r="L24" s="119" t="s">
        <v>86</v>
      </c>
      <c r="M24" s="102"/>
    </row>
    <row r="25" spans="1:19" ht="48" customHeight="1">
      <c r="A25" s="104">
        <v>130002</v>
      </c>
      <c r="B25" s="98" t="s">
        <v>81</v>
      </c>
      <c r="C25" s="101" t="s">
        <v>82</v>
      </c>
      <c r="D25" s="114"/>
      <c r="E25" s="99">
        <v>3026</v>
      </c>
      <c r="F25" s="99">
        <v>10214909.24</v>
      </c>
      <c r="G25" s="99">
        <v>0</v>
      </c>
      <c r="H25" s="118" t="s">
        <v>84</v>
      </c>
      <c r="I25" s="100">
        <v>41639</v>
      </c>
      <c r="J25" s="95" t="s">
        <v>85</v>
      </c>
      <c r="K25" s="43" t="s">
        <v>75</v>
      </c>
      <c r="L25" s="119" t="s">
        <v>86</v>
      </c>
      <c r="M25" s="102"/>
    </row>
    <row r="26" spans="1:19" ht="47.25" customHeight="1">
      <c r="A26" s="104">
        <v>130003</v>
      </c>
      <c r="B26" s="98" t="s">
        <v>81</v>
      </c>
      <c r="C26" s="101" t="s">
        <v>87</v>
      </c>
      <c r="D26" s="114"/>
      <c r="E26" s="99">
        <v>2547</v>
      </c>
      <c r="F26" s="99">
        <v>8847849.6899999995</v>
      </c>
      <c r="G26" s="99">
        <v>0</v>
      </c>
      <c r="H26" s="118" t="s">
        <v>84</v>
      </c>
      <c r="I26" s="100">
        <v>41639</v>
      </c>
      <c r="J26" s="95" t="s">
        <v>85</v>
      </c>
      <c r="K26" s="43" t="s">
        <v>75</v>
      </c>
      <c r="L26" s="119" t="s">
        <v>86</v>
      </c>
      <c r="M26" s="102"/>
    </row>
    <row r="27" spans="1:19" ht="46.5" customHeight="1">
      <c r="A27" s="104">
        <v>130004</v>
      </c>
      <c r="B27" s="98" t="s">
        <v>88</v>
      </c>
      <c r="C27" s="101" t="s">
        <v>89</v>
      </c>
      <c r="D27" s="114"/>
      <c r="E27" s="99">
        <v>212</v>
      </c>
      <c r="F27" s="99">
        <v>816617.83</v>
      </c>
      <c r="G27" s="99">
        <v>0</v>
      </c>
      <c r="H27" s="118" t="s">
        <v>84</v>
      </c>
      <c r="I27" s="100">
        <v>43710</v>
      </c>
      <c r="J27" s="95" t="s">
        <v>90</v>
      </c>
      <c r="K27" s="43" t="s">
        <v>75</v>
      </c>
      <c r="L27" s="119" t="s">
        <v>86</v>
      </c>
      <c r="M27" s="102"/>
    </row>
    <row r="28" spans="1:19" ht="21" customHeight="1">
      <c r="A28" s="104">
        <v>4</v>
      </c>
      <c r="B28" s="115" t="s">
        <v>18</v>
      </c>
      <c r="C28" s="98"/>
      <c r="D28" s="114"/>
      <c r="E28" s="108">
        <f>SUM(E24:E27)</f>
        <v>9485</v>
      </c>
      <c r="F28" s="108">
        <f>F24+F25+F26+F27</f>
        <v>28369838.839999996</v>
      </c>
      <c r="G28" s="108">
        <v>0</v>
      </c>
      <c r="H28" s="108"/>
      <c r="I28" s="100"/>
      <c r="J28" s="95"/>
      <c r="K28" s="43"/>
      <c r="L28" s="114"/>
      <c r="M28" s="102"/>
    </row>
    <row r="29" spans="1:19" ht="30" customHeight="1">
      <c r="A29" s="207" t="s">
        <v>64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102"/>
    </row>
    <row r="30" spans="1:19" ht="102.75" customHeight="1">
      <c r="A30" s="104">
        <v>140001</v>
      </c>
      <c r="B30" s="43" t="s">
        <v>188</v>
      </c>
      <c r="C30" s="101" t="s">
        <v>184</v>
      </c>
      <c r="D30" s="43" t="s">
        <v>185</v>
      </c>
      <c r="E30" s="99">
        <v>57.6</v>
      </c>
      <c r="F30" s="99">
        <v>372850.56</v>
      </c>
      <c r="G30" s="93">
        <v>0</v>
      </c>
      <c r="H30" s="99">
        <v>372850.56</v>
      </c>
      <c r="I30" s="100">
        <v>45245</v>
      </c>
      <c r="J30" s="120" t="s">
        <v>186</v>
      </c>
      <c r="K30" s="43" t="s">
        <v>75</v>
      </c>
      <c r="L30" s="104" t="s">
        <v>83</v>
      </c>
      <c r="M30" s="141" t="s">
        <v>192</v>
      </c>
    </row>
    <row r="31" spans="1:19" ht="24" customHeight="1">
      <c r="A31" s="104"/>
      <c r="B31" s="105" t="s">
        <v>18</v>
      </c>
      <c r="C31" s="98"/>
      <c r="D31" s="114"/>
      <c r="E31" s="108">
        <f>SUM(E30)</f>
        <v>57.6</v>
      </c>
      <c r="F31" s="108">
        <f>F30</f>
        <v>372850.56</v>
      </c>
      <c r="G31" s="108">
        <v>0</v>
      </c>
      <c r="H31" s="108">
        <f>H30</f>
        <v>372850.56</v>
      </c>
      <c r="I31" s="100"/>
      <c r="J31" s="95"/>
      <c r="K31" s="43"/>
      <c r="L31" s="114"/>
      <c r="M31" s="102"/>
    </row>
    <row r="32" spans="1:19" ht="24.75" customHeight="1">
      <c r="A32" s="207" t="s">
        <v>65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102"/>
    </row>
    <row r="33" spans="1:14" ht="128.25" customHeight="1">
      <c r="A33" s="43" t="s">
        <v>50</v>
      </c>
      <c r="B33" s="43" t="s">
        <v>51</v>
      </c>
      <c r="C33" s="43" t="s">
        <v>52</v>
      </c>
      <c r="D33" s="43" t="s">
        <v>53</v>
      </c>
      <c r="E33" s="93" t="s">
        <v>58</v>
      </c>
      <c r="F33" s="93" t="s">
        <v>56</v>
      </c>
      <c r="G33" s="93" t="s">
        <v>54</v>
      </c>
      <c r="H33" s="93" t="s">
        <v>57</v>
      </c>
      <c r="I33" s="94" t="s">
        <v>44</v>
      </c>
      <c r="J33" s="95" t="s">
        <v>8</v>
      </c>
      <c r="K33" s="43" t="s">
        <v>9</v>
      </c>
      <c r="L33" s="95" t="s">
        <v>55</v>
      </c>
      <c r="M33" s="121"/>
      <c r="N33" s="121"/>
    </row>
    <row r="34" spans="1:14" ht="105.75" customHeight="1">
      <c r="A34" s="104">
        <v>150001</v>
      </c>
      <c r="B34" s="123" t="s">
        <v>91</v>
      </c>
      <c r="C34" s="101" t="s">
        <v>92</v>
      </c>
      <c r="D34" s="43" t="s">
        <v>93</v>
      </c>
      <c r="E34" s="99">
        <v>16863</v>
      </c>
      <c r="F34" s="99">
        <v>38615.949999999997</v>
      </c>
      <c r="G34" s="93" t="s">
        <v>94</v>
      </c>
      <c r="H34" s="99">
        <v>38615.949999999997</v>
      </c>
      <c r="I34" s="100">
        <v>43627</v>
      </c>
      <c r="J34" s="124" t="s">
        <v>95</v>
      </c>
      <c r="K34" s="43" t="s">
        <v>75</v>
      </c>
      <c r="L34" s="125"/>
      <c r="M34" s="102"/>
      <c r="N34" s="122"/>
    </row>
    <row r="35" spans="1:14" ht="147.75" customHeight="1">
      <c r="A35" s="104">
        <v>150002</v>
      </c>
      <c r="B35" s="101" t="s">
        <v>96</v>
      </c>
      <c r="C35" s="101" t="s">
        <v>97</v>
      </c>
      <c r="D35" s="43" t="s">
        <v>98</v>
      </c>
      <c r="E35" s="99">
        <v>1500</v>
      </c>
      <c r="F35" s="99">
        <v>79680</v>
      </c>
      <c r="G35" s="93" t="s">
        <v>94</v>
      </c>
      <c r="H35" s="99">
        <v>79680</v>
      </c>
      <c r="I35" s="100">
        <v>42732</v>
      </c>
      <c r="J35" s="126" t="s">
        <v>142</v>
      </c>
      <c r="K35" s="43" t="s">
        <v>75</v>
      </c>
      <c r="L35" s="125"/>
      <c r="M35" s="102"/>
      <c r="N35" s="122"/>
    </row>
    <row r="36" spans="1:14" ht="93.75" customHeight="1">
      <c r="A36" s="104">
        <v>150003</v>
      </c>
      <c r="B36" s="101" t="s">
        <v>96</v>
      </c>
      <c r="C36" s="101" t="s">
        <v>99</v>
      </c>
      <c r="D36" s="43" t="s">
        <v>100</v>
      </c>
      <c r="E36" s="99">
        <v>4700</v>
      </c>
      <c r="F36" s="99">
        <v>247126</v>
      </c>
      <c r="G36" s="93" t="s">
        <v>94</v>
      </c>
      <c r="H36" s="99">
        <v>247126</v>
      </c>
      <c r="I36" s="100">
        <v>43077</v>
      </c>
      <c r="J36" s="126" t="s">
        <v>101</v>
      </c>
      <c r="K36" s="43" t="s">
        <v>75</v>
      </c>
      <c r="L36" s="125"/>
      <c r="M36" s="102"/>
      <c r="N36" s="122"/>
    </row>
    <row r="37" spans="1:14" ht="77.25" customHeight="1">
      <c r="A37" s="104">
        <v>150004</v>
      </c>
      <c r="B37" s="101" t="s">
        <v>102</v>
      </c>
      <c r="C37" s="101" t="s">
        <v>103</v>
      </c>
      <c r="D37" s="43" t="s">
        <v>104</v>
      </c>
      <c r="E37" s="99">
        <v>9251</v>
      </c>
      <c r="F37" s="99">
        <v>38346.49</v>
      </c>
      <c r="G37" s="93" t="s">
        <v>94</v>
      </c>
      <c r="H37" s="99">
        <v>38346.49</v>
      </c>
      <c r="I37" s="100">
        <v>43266</v>
      </c>
      <c r="J37" s="124" t="s">
        <v>105</v>
      </c>
      <c r="K37" s="43" t="s">
        <v>75</v>
      </c>
      <c r="L37" s="125"/>
      <c r="M37" s="102"/>
      <c r="N37" s="122"/>
    </row>
    <row r="38" spans="1:14" ht="148.5" customHeight="1">
      <c r="A38" s="104">
        <v>150005</v>
      </c>
      <c r="B38" s="101" t="s">
        <v>102</v>
      </c>
      <c r="C38" s="101" t="s">
        <v>92</v>
      </c>
      <c r="D38" s="43" t="s">
        <v>106</v>
      </c>
      <c r="E38" s="99">
        <v>14072</v>
      </c>
      <c r="F38" s="99">
        <v>38517.15</v>
      </c>
      <c r="G38" s="93" t="s">
        <v>107</v>
      </c>
      <c r="H38" s="99">
        <v>38517.15</v>
      </c>
      <c r="I38" s="100">
        <v>43301</v>
      </c>
      <c r="J38" s="120" t="s">
        <v>108</v>
      </c>
      <c r="K38" s="43" t="s">
        <v>75</v>
      </c>
      <c r="L38" s="125"/>
      <c r="M38" s="102"/>
      <c r="N38" s="122"/>
    </row>
    <row r="39" spans="1:14" ht="57.75" customHeight="1">
      <c r="A39" s="104">
        <v>150006</v>
      </c>
      <c r="B39" s="101" t="s">
        <v>96</v>
      </c>
      <c r="C39" s="101" t="s">
        <v>92</v>
      </c>
      <c r="D39" s="43" t="s">
        <v>109</v>
      </c>
      <c r="E39" s="99">
        <v>3300</v>
      </c>
      <c r="F39" s="99">
        <v>173514</v>
      </c>
      <c r="G39" s="93" t="s">
        <v>94</v>
      </c>
      <c r="H39" s="99">
        <v>173514</v>
      </c>
      <c r="I39" s="100">
        <v>43811</v>
      </c>
      <c r="J39" s="120" t="s">
        <v>143</v>
      </c>
      <c r="K39" s="43" t="s">
        <v>75</v>
      </c>
      <c r="L39" s="125"/>
      <c r="M39" s="102"/>
      <c r="N39" s="122"/>
    </row>
    <row r="40" spans="1:14" ht="97.5" customHeight="1">
      <c r="A40" s="104">
        <v>150007</v>
      </c>
      <c r="B40" s="101" t="s">
        <v>96</v>
      </c>
      <c r="C40" s="101" t="s">
        <v>92</v>
      </c>
      <c r="D40" s="43" t="s">
        <v>110</v>
      </c>
      <c r="E40" s="99">
        <v>2100</v>
      </c>
      <c r="F40" s="99">
        <v>110418</v>
      </c>
      <c r="G40" s="93" t="s">
        <v>94</v>
      </c>
      <c r="H40" s="99">
        <v>110418</v>
      </c>
      <c r="I40" s="100">
        <v>43812</v>
      </c>
      <c r="J40" s="120" t="s">
        <v>144</v>
      </c>
      <c r="K40" s="43" t="s">
        <v>75</v>
      </c>
      <c r="L40" s="125"/>
      <c r="M40" s="102"/>
      <c r="N40" s="122"/>
    </row>
    <row r="41" spans="1:14" ht="127.5" customHeight="1">
      <c r="A41" s="104">
        <v>150008</v>
      </c>
      <c r="B41" s="101" t="s">
        <v>96</v>
      </c>
      <c r="C41" s="101" t="s">
        <v>92</v>
      </c>
      <c r="D41" s="43" t="s">
        <v>111</v>
      </c>
      <c r="E41" s="99">
        <v>1900</v>
      </c>
      <c r="F41" s="99">
        <v>99902</v>
      </c>
      <c r="G41" s="93" t="s">
        <v>94</v>
      </c>
      <c r="H41" s="99">
        <v>99902</v>
      </c>
      <c r="I41" s="100">
        <v>43815</v>
      </c>
      <c r="J41" s="120" t="s">
        <v>145</v>
      </c>
      <c r="K41" s="43" t="s">
        <v>75</v>
      </c>
      <c r="L41" s="125"/>
      <c r="M41" s="102"/>
      <c r="N41" s="122"/>
    </row>
    <row r="42" spans="1:14" ht="111.75" customHeight="1">
      <c r="A42" s="104">
        <v>150009</v>
      </c>
      <c r="B42" s="101" t="s">
        <v>96</v>
      </c>
      <c r="C42" s="101" t="s">
        <v>92</v>
      </c>
      <c r="D42" s="43" t="s">
        <v>112</v>
      </c>
      <c r="E42" s="99">
        <v>1200</v>
      </c>
      <c r="F42" s="99">
        <v>63096</v>
      </c>
      <c r="G42" s="93" t="s">
        <v>94</v>
      </c>
      <c r="H42" s="99">
        <v>63096</v>
      </c>
      <c r="I42" s="100">
        <v>43815</v>
      </c>
      <c r="J42" s="120" t="s">
        <v>146</v>
      </c>
      <c r="K42" s="43" t="s">
        <v>75</v>
      </c>
      <c r="L42" s="125"/>
      <c r="M42" s="102"/>
      <c r="N42" s="122"/>
    </row>
    <row r="43" spans="1:14" ht="78.75" customHeight="1">
      <c r="A43" s="104">
        <v>150010</v>
      </c>
      <c r="B43" s="101" t="s">
        <v>96</v>
      </c>
      <c r="C43" s="101" t="s">
        <v>92</v>
      </c>
      <c r="D43" s="43" t="s">
        <v>117</v>
      </c>
      <c r="E43" s="99">
        <v>1324</v>
      </c>
      <c r="F43" s="99">
        <v>38065.870000000003</v>
      </c>
      <c r="G43" s="93" t="s">
        <v>94</v>
      </c>
      <c r="H43" s="99">
        <v>38065.870000000003</v>
      </c>
      <c r="I43" s="100">
        <v>42051</v>
      </c>
      <c r="J43" s="120" t="s">
        <v>147</v>
      </c>
      <c r="K43" s="43" t="s">
        <v>75</v>
      </c>
      <c r="L43" s="125"/>
      <c r="M43" s="102"/>
      <c r="N43" s="122"/>
    </row>
    <row r="44" spans="1:14" ht="159" customHeight="1">
      <c r="A44" s="104">
        <v>150011</v>
      </c>
      <c r="B44" s="101" t="s">
        <v>96</v>
      </c>
      <c r="C44" s="101" t="s">
        <v>92</v>
      </c>
      <c r="D44" s="43" t="s">
        <v>118</v>
      </c>
      <c r="E44" s="99">
        <v>2600</v>
      </c>
      <c r="F44" s="99">
        <v>195260</v>
      </c>
      <c r="G44" s="93" t="s">
        <v>94</v>
      </c>
      <c r="H44" s="99">
        <v>195260</v>
      </c>
      <c r="I44" s="100">
        <v>43550</v>
      </c>
      <c r="J44" s="120" t="s">
        <v>148</v>
      </c>
      <c r="K44" s="43" t="s">
        <v>75</v>
      </c>
      <c r="L44" s="125"/>
      <c r="M44" s="102"/>
      <c r="N44" s="122"/>
    </row>
    <row r="45" spans="1:14" ht="136.5" customHeight="1">
      <c r="A45" s="104">
        <v>150012</v>
      </c>
      <c r="B45" s="101" t="s">
        <v>113</v>
      </c>
      <c r="C45" s="101" t="s">
        <v>92</v>
      </c>
      <c r="D45" s="43" t="s">
        <v>114</v>
      </c>
      <c r="E45" s="99">
        <v>176000</v>
      </c>
      <c r="F45" s="99">
        <v>15840</v>
      </c>
      <c r="G45" s="93" t="s">
        <v>94</v>
      </c>
      <c r="H45" s="99">
        <v>15840</v>
      </c>
      <c r="I45" s="100">
        <v>44335</v>
      </c>
      <c r="J45" s="120" t="s">
        <v>149</v>
      </c>
      <c r="K45" s="43" t="s">
        <v>75</v>
      </c>
      <c r="L45" s="125"/>
      <c r="M45" s="102"/>
      <c r="N45" s="122"/>
    </row>
    <row r="46" spans="1:14" ht="65.25" customHeight="1">
      <c r="A46" s="104">
        <v>150013</v>
      </c>
      <c r="B46" s="101" t="s">
        <v>113</v>
      </c>
      <c r="C46" s="101" t="s">
        <v>92</v>
      </c>
      <c r="D46" s="43" t="s">
        <v>115</v>
      </c>
      <c r="E46" s="99">
        <v>7800</v>
      </c>
      <c r="F46" s="99">
        <v>1197300</v>
      </c>
      <c r="G46" s="93" t="s">
        <v>94</v>
      </c>
      <c r="H46" s="99">
        <v>1197300</v>
      </c>
      <c r="I46" s="100">
        <v>44336</v>
      </c>
      <c r="J46" s="120" t="s">
        <v>150</v>
      </c>
      <c r="K46" s="43" t="s">
        <v>75</v>
      </c>
      <c r="L46" s="125"/>
      <c r="M46" s="102"/>
      <c r="N46" s="122"/>
    </row>
    <row r="47" spans="1:14" ht="160.5" customHeight="1">
      <c r="A47" s="104">
        <v>150014</v>
      </c>
      <c r="B47" s="101" t="s">
        <v>113</v>
      </c>
      <c r="C47" s="101" t="s">
        <v>92</v>
      </c>
      <c r="D47" s="43" t="s">
        <v>116</v>
      </c>
      <c r="E47" s="99">
        <v>82000</v>
      </c>
      <c r="F47" s="99">
        <v>738</v>
      </c>
      <c r="G47" s="93" t="s">
        <v>94</v>
      </c>
      <c r="H47" s="99">
        <v>738</v>
      </c>
      <c r="I47" s="100">
        <v>44335</v>
      </c>
      <c r="J47" s="120" t="s">
        <v>151</v>
      </c>
      <c r="K47" s="43" t="s">
        <v>75</v>
      </c>
      <c r="L47" s="125"/>
      <c r="M47" s="102"/>
      <c r="N47" s="122"/>
    </row>
    <row r="48" spans="1:14" ht="160.5" customHeight="1">
      <c r="A48" s="104">
        <v>150015</v>
      </c>
      <c r="B48" s="101" t="s">
        <v>113</v>
      </c>
      <c r="C48" s="101" t="s">
        <v>184</v>
      </c>
      <c r="D48" s="43" t="s">
        <v>187</v>
      </c>
      <c r="E48" s="99">
        <v>5900</v>
      </c>
      <c r="F48" s="99">
        <v>313408</v>
      </c>
      <c r="G48" s="93" t="s">
        <v>94</v>
      </c>
      <c r="H48" s="99">
        <v>313408</v>
      </c>
      <c r="I48" s="100">
        <v>45244</v>
      </c>
      <c r="J48" s="120" t="s">
        <v>186</v>
      </c>
      <c r="K48" s="43" t="s">
        <v>75</v>
      </c>
      <c r="L48" s="125"/>
      <c r="M48" s="102"/>
      <c r="N48" s="122"/>
    </row>
    <row r="49" spans="1:14" ht="23.25" customHeight="1">
      <c r="A49" s="104"/>
      <c r="B49" s="105" t="s">
        <v>18</v>
      </c>
      <c r="C49" s="98"/>
      <c r="D49" s="107"/>
      <c r="E49" s="108">
        <f>SUM(E34:E48)</f>
        <v>330510</v>
      </c>
      <c r="F49" s="108">
        <f>+F47+F46+F45+F44+F43+F42+F41+F40+F39+F38+F37+F36+F35+F34+F48</f>
        <v>2649827.46</v>
      </c>
      <c r="G49" s="108"/>
      <c r="H49" s="108">
        <f>H34+H35+H36+H37+H38+H39+H40+H41+H42+H43+H44+H45+H46+H47+H48</f>
        <v>2649827.46</v>
      </c>
      <c r="I49" s="93"/>
      <c r="J49" s="110"/>
      <c r="K49" s="93"/>
      <c r="L49" s="107"/>
      <c r="M49" s="102"/>
      <c r="N49" s="122"/>
    </row>
    <row r="50" spans="1:14" ht="22.5" customHeight="1">
      <c r="A50" s="104"/>
      <c r="B50" s="105" t="s">
        <v>19</v>
      </c>
      <c r="C50" s="98"/>
      <c r="D50" s="107"/>
      <c r="E50" s="108"/>
      <c r="F50" s="108">
        <f>F19+F22+F28+F49+F31</f>
        <v>33340707.859999996</v>
      </c>
      <c r="G50" s="108">
        <f>G19+G22</f>
        <v>35191</v>
      </c>
      <c r="H50" s="108">
        <f>H19+H22+H28+H49+H31</f>
        <v>6470223.6599999992</v>
      </c>
      <c r="I50" s="93"/>
      <c r="J50" s="110"/>
      <c r="K50" s="93"/>
      <c r="L50" s="107"/>
      <c r="M50" s="102"/>
      <c r="N50" s="122"/>
    </row>
    <row r="51" spans="1:14" ht="18" customHeight="1">
      <c r="A51" s="114"/>
      <c r="B51" s="127" t="s">
        <v>63</v>
      </c>
      <c r="C51" s="128"/>
      <c r="D51" s="129"/>
      <c r="E51" s="108"/>
      <c r="F51" s="108">
        <f>F49</f>
        <v>2649827.46</v>
      </c>
      <c r="G51" s="108"/>
      <c r="H51" s="108">
        <f>H49</f>
        <v>2649827.46</v>
      </c>
      <c r="I51" s="129"/>
      <c r="J51" s="130"/>
      <c r="K51" s="129"/>
      <c r="L51" s="129"/>
      <c r="M51" s="102"/>
      <c r="N51" s="122"/>
    </row>
    <row r="52" spans="1:14" ht="15.75">
      <c r="A52" s="131"/>
      <c r="B52" s="131"/>
      <c r="C52" s="131"/>
      <c r="D52" s="131"/>
      <c r="E52" s="132"/>
      <c r="F52" s="132"/>
      <c r="G52" s="133"/>
      <c r="H52" s="133"/>
      <c r="I52" s="134"/>
      <c r="J52" s="135"/>
      <c r="K52" s="131"/>
      <c r="L52" s="131"/>
    </row>
    <row r="53" spans="1:14" ht="15.75" hidden="1">
      <c r="A53" s="131"/>
      <c r="B53" s="131"/>
      <c r="C53" s="131"/>
      <c r="D53" s="131"/>
      <c r="E53" s="132"/>
      <c r="F53" s="136"/>
      <c r="G53" s="136"/>
      <c r="H53" s="133"/>
      <c r="I53" s="134"/>
      <c r="J53" s="135"/>
      <c r="K53" s="131"/>
      <c r="L53" s="131"/>
    </row>
    <row r="54" spans="1:14" ht="15.75" hidden="1">
      <c r="A54" s="114"/>
      <c r="B54" s="114"/>
      <c r="C54" s="114"/>
      <c r="D54" s="114"/>
      <c r="E54" s="99"/>
      <c r="F54" s="99"/>
      <c r="G54" s="107"/>
      <c r="H54" s="107"/>
      <c r="I54" s="109"/>
      <c r="J54" s="142"/>
      <c r="K54" s="114"/>
      <c r="L54" s="114"/>
    </row>
    <row r="55" spans="1:14" ht="32.25" hidden="1" customHeight="1">
      <c r="A55" s="114"/>
      <c r="B55" s="114"/>
      <c r="C55" s="114"/>
      <c r="D55" s="114" t="s">
        <v>193</v>
      </c>
      <c r="E55" s="99"/>
      <c r="F55" s="99">
        <f>F19+F22+F28+F31</f>
        <v>30690880.399999995</v>
      </c>
      <c r="G55" s="99">
        <f>G19+G22+G28+G31</f>
        <v>35191</v>
      </c>
      <c r="H55" s="107">
        <f>F55-G55</f>
        <v>30655689.399999995</v>
      </c>
      <c r="I55" s="109"/>
      <c r="J55" s="142"/>
      <c r="K55" s="114"/>
      <c r="L55" s="114"/>
    </row>
    <row r="56" spans="1:14" ht="15.75" hidden="1">
      <c r="A56" s="114"/>
      <c r="B56" s="114"/>
      <c r="C56" s="114"/>
      <c r="D56" s="114"/>
      <c r="E56" s="99"/>
      <c r="F56" s="99"/>
      <c r="G56" s="107"/>
      <c r="H56" s="107"/>
      <c r="I56" s="109"/>
      <c r="J56" s="142"/>
      <c r="K56" s="114"/>
      <c r="L56" s="114"/>
    </row>
    <row r="57" spans="1:14" ht="15.75" hidden="1">
      <c r="A57" s="114"/>
      <c r="B57" s="114"/>
      <c r="C57" s="114"/>
      <c r="D57" s="114"/>
      <c r="E57" s="99"/>
      <c r="F57" s="99"/>
      <c r="G57" s="107"/>
      <c r="H57" s="107"/>
      <c r="I57" s="109"/>
      <c r="J57" s="142"/>
      <c r="K57" s="114"/>
      <c r="L57" s="114"/>
    </row>
    <row r="58" spans="1:14" ht="15.75" hidden="1">
      <c r="A58" s="114"/>
      <c r="B58" s="114"/>
      <c r="C58" s="114"/>
      <c r="D58" s="114"/>
      <c r="E58" s="99"/>
      <c r="F58" s="99"/>
      <c r="G58" s="107"/>
      <c r="H58" s="107"/>
      <c r="I58" s="109"/>
      <c r="J58" s="142"/>
      <c r="K58" s="114"/>
      <c r="L58" s="114"/>
    </row>
    <row r="59" spans="1:14" ht="15.75" hidden="1">
      <c r="A59" s="83"/>
      <c r="B59" s="83"/>
      <c r="C59" s="83"/>
      <c r="D59" s="83"/>
      <c r="E59" s="84"/>
      <c r="F59" s="84"/>
      <c r="G59" s="85"/>
      <c r="H59" s="85"/>
      <c r="I59" s="90"/>
      <c r="J59" s="91"/>
      <c r="K59" s="83"/>
      <c r="L59" s="83"/>
    </row>
    <row r="60" spans="1:14" ht="15.75">
      <c r="A60" s="83"/>
      <c r="B60" s="83"/>
      <c r="C60" s="83"/>
      <c r="D60" s="83"/>
      <c r="E60" s="84"/>
      <c r="F60" s="84"/>
      <c r="G60" s="85"/>
      <c r="H60" s="85"/>
      <c r="I60" s="90"/>
      <c r="J60" s="91"/>
      <c r="K60" s="83"/>
      <c r="L60" s="83"/>
    </row>
    <row r="61" spans="1:14" ht="15.75">
      <c r="A61" s="83"/>
      <c r="B61" s="83"/>
      <c r="C61" s="83"/>
      <c r="D61" s="83"/>
      <c r="E61" s="84"/>
      <c r="F61" s="84"/>
      <c r="G61" s="85"/>
      <c r="H61" s="85"/>
      <c r="I61" s="90"/>
      <c r="J61" s="91"/>
      <c r="K61" s="83"/>
      <c r="L61" s="83"/>
    </row>
    <row r="100" spans="10:10">
      <c r="J100" s="139"/>
    </row>
  </sheetData>
  <autoFilter ref="A14:S14"/>
  <mergeCells count="5">
    <mergeCell ref="A32:L32"/>
    <mergeCell ref="A16:L16"/>
    <mergeCell ref="A20:L20"/>
    <mergeCell ref="A23:L23"/>
    <mergeCell ref="A29:L29"/>
  </mergeCells>
  <phoneticPr fontId="0" type="noConversion"/>
  <printOptions horizontalCentered="1" verticalCentered="1"/>
  <pageMargins left="0.19685039370078741" right="0.19685039370078741" top="0.74803149606299213" bottom="0.35433070866141736" header="0.31496062992125984" footer="0.31496062992125984"/>
  <pageSetup paperSize="9" scale="47" fitToHeight="0" orientation="landscape" r:id="rId1"/>
  <headerFooter differentFirst="1">
    <oddHeader>&amp;C&amp;P</oddHeader>
  </headerFooter>
  <ignoredErrors>
    <ignoredError sqref="G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zoomScale="120" zoomScaleNormal="120" zoomScalePageLayoutView="110" workbookViewId="0">
      <selection activeCell="I7" sqref="I7"/>
    </sheetView>
  </sheetViews>
  <sheetFormatPr defaultRowHeight="12"/>
  <cols>
    <col min="1" max="1" width="8.42578125" style="183" customWidth="1"/>
    <col min="2" max="2" width="27.7109375" style="81" customWidth="1"/>
    <col min="3" max="3" width="14" style="79" customWidth="1"/>
    <col min="4" max="4" width="14.85546875" style="80" customWidth="1"/>
    <col min="5" max="5" width="15.42578125" style="60" customWidth="1"/>
    <col min="6" max="6" width="21" style="60" customWidth="1"/>
    <col min="7" max="7" width="18.5703125" style="60" customWidth="1"/>
    <col min="8" max="8" width="18.85546875" style="60" customWidth="1"/>
    <col min="9" max="9" width="13.140625" style="60" customWidth="1"/>
    <col min="10" max="10" width="9.140625" style="60"/>
    <col min="11" max="11" width="11.140625" style="60" customWidth="1"/>
    <col min="12" max="12" width="11.42578125" style="60" customWidth="1"/>
    <col min="13" max="16384" width="9.140625" style="60"/>
  </cols>
  <sheetData>
    <row r="1" spans="1:9" ht="15.75">
      <c r="A1" s="173"/>
      <c r="B1" s="57"/>
      <c r="C1" s="57"/>
      <c r="D1" s="58"/>
      <c r="E1" s="56"/>
      <c r="F1" s="56"/>
      <c r="G1" s="56"/>
      <c r="H1" s="56"/>
      <c r="I1" s="59"/>
    </row>
    <row r="2" spans="1:9" ht="15.75">
      <c r="A2" s="173"/>
      <c r="B2" s="57"/>
      <c r="C2" s="57"/>
      <c r="D2" s="61"/>
      <c r="E2" s="62" t="s">
        <v>11</v>
      </c>
      <c r="F2" s="56"/>
      <c r="G2" s="56"/>
      <c r="H2" s="56"/>
      <c r="I2" s="59"/>
    </row>
    <row r="3" spans="1:9" ht="15.75">
      <c r="A3" s="173"/>
      <c r="B3" s="161"/>
      <c r="C3" s="161"/>
      <c r="D3" s="162"/>
      <c r="E3" s="163" t="s">
        <v>12</v>
      </c>
      <c r="F3" s="160"/>
      <c r="G3" s="160"/>
      <c r="H3" s="160"/>
      <c r="I3" s="59"/>
    </row>
    <row r="4" spans="1:9" ht="15.75">
      <c r="A4" s="173"/>
      <c r="B4" s="161"/>
      <c r="C4" s="161"/>
      <c r="D4" s="164"/>
      <c r="E4" s="160"/>
      <c r="F4" s="160"/>
      <c r="G4" s="160"/>
      <c r="H4" s="160"/>
      <c r="I4" s="59"/>
    </row>
    <row r="5" spans="1:9" ht="16.5" thickBot="1">
      <c r="A5" s="173"/>
      <c r="B5" s="161"/>
      <c r="C5" s="161"/>
      <c r="D5" s="164"/>
      <c r="E5" s="160"/>
      <c r="F5" s="160"/>
      <c r="G5" s="160"/>
      <c r="H5" s="160"/>
      <c r="I5" s="59"/>
    </row>
    <row r="6" spans="1:9" ht="142.5" thickBot="1">
      <c r="A6" s="174" t="s">
        <v>2</v>
      </c>
      <c r="B6" s="165" t="s">
        <v>13</v>
      </c>
      <c r="C6" s="165" t="s">
        <v>3</v>
      </c>
      <c r="D6" s="166" t="s">
        <v>17</v>
      </c>
      <c r="E6" s="167" t="s">
        <v>14</v>
      </c>
      <c r="F6" s="167" t="s">
        <v>15</v>
      </c>
      <c r="G6" s="167" t="s">
        <v>4</v>
      </c>
      <c r="H6" s="167" t="s">
        <v>16</v>
      </c>
      <c r="I6" s="59"/>
    </row>
    <row r="7" spans="1:9" ht="15" customHeight="1">
      <c r="A7" s="175">
        <v>1</v>
      </c>
      <c r="B7" s="168">
        <v>2</v>
      </c>
      <c r="C7" s="169">
        <v>3</v>
      </c>
      <c r="D7" s="170">
        <v>4</v>
      </c>
      <c r="E7" s="171">
        <v>5</v>
      </c>
      <c r="F7" s="172">
        <v>6</v>
      </c>
      <c r="G7" s="171">
        <v>7</v>
      </c>
      <c r="H7" s="172">
        <v>8</v>
      </c>
      <c r="I7" s="141"/>
    </row>
    <row r="8" spans="1:9" ht="25.5" customHeight="1">
      <c r="A8" s="209" t="s">
        <v>48</v>
      </c>
      <c r="B8" s="210"/>
      <c r="C8" s="210"/>
      <c r="D8" s="210"/>
      <c r="E8" s="210"/>
      <c r="F8" s="210"/>
      <c r="G8" s="210"/>
      <c r="H8" s="211"/>
      <c r="I8" s="17"/>
    </row>
    <row r="9" spans="1:9" ht="36" customHeight="1">
      <c r="A9" s="176">
        <v>1</v>
      </c>
      <c r="B9" s="64" t="s">
        <v>119</v>
      </c>
      <c r="C9" s="65">
        <v>626450</v>
      </c>
      <c r="D9" s="66">
        <v>626450</v>
      </c>
      <c r="E9" s="67" t="s">
        <v>124</v>
      </c>
      <c r="F9" s="67" t="s">
        <v>129</v>
      </c>
      <c r="G9" s="63" t="s">
        <v>133</v>
      </c>
      <c r="H9" s="67"/>
      <c r="I9" s="17"/>
    </row>
    <row r="10" spans="1:9" ht="27" customHeight="1">
      <c r="A10" s="176">
        <v>2</v>
      </c>
      <c r="B10" s="64" t="s">
        <v>120</v>
      </c>
      <c r="C10" s="65">
        <v>213400</v>
      </c>
      <c r="D10" s="66">
        <v>213400</v>
      </c>
      <c r="E10" s="67" t="s">
        <v>125</v>
      </c>
      <c r="F10" s="67" t="s">
        <v>130</v>
      </c>
      <c r="G10" s="63" t="s">
        <v>133</v>
      </c>
      <c r="H10" s="67"/>
      <c r="I10" s="17"/>
    </row>
    <row r="11" spans="1:9" ht="63" customHeight="1">
      <c r="A11" s="176">
        <v>3</v>
      </c>
      <c r="B11" s="65" t="s">
        <v>121</v>
      </c>
      <c r="C11" s="65">
        <v>327537.25</v>
      </c>
      <c r="D11" s="66">
        <v>327537.25</v>
      </c>
      <c r="E11" s="67" t="s">
        <v>126</v>
      </c>
      <c r="F11" s="67" t="s">
        <v>131</v>
      </c>
      <c r="G11" s="63" t="s">
        <v>133</v>
      </c>
      <c r="H11" s="67"/>
      <c r="I11" s="17"/>
    </row>
    <row r="12" spans="1:9" ht="23.25" customHeight="1">
      <c r="A12" s="176"/>
      <c r="B12" s="18" t="s">
        <v>18</v>
      </c>
      <c r="C12" s="68">
        <f>C11+C10+C9</f>
        <v>1167387.25</v>
      </c>
      <c r="D12" s="68">
        <f>D11+D10+D9</f>
        <v>1167387.25</v>
      </c>
      <c r="E12" s="68"/>
      <c r="F12" s="63"/>
      <c r="G12" s="19"/>
      <c r="H12" s="67"/>
      <c r="I12" s="17"/>
    </row>
    <row r="13" spans="1:9" ht="16.5" customHeight="1">
      <c r="A13" s="209" t="s">
        <v>49</v>
      </c>
      <c r="B13" s="210"/>
      <c r="C13" s="210"/>
      <c r="D13" s="210"/>
      <c r="E13" s="210"/>
      <c r="F13" s="210"/>
      <c r="G13" s="210"/>
      <c r="H13" s="211"/>
      <c r="I13" s="17"/>
    </row>
    <row r="14" spans="1:9" ht="47.25" customHeight="1">
      <c r="A14" s="176">
        <v>1</v>
      </c>
      <c r="B14" s="65" t="s">
        <v>122</v>
      </c>
      <c r="C14" s="65">
        <v>260000</v>
      </c>
      <c r="D14" s="66">
        <v>260000</v>
      </c>
      <c r="E14" s="67" t="s">
        <v>127</v>
      </c>
      <c r="F14" s="67" t="s">
        <v>132</v>
      </c>
      <c r="G14" s="63" t="s">
        <v>133</v>
      </c>
      <c r="H14" s="67"/>
      <c r="I14" s="17"/>
    </row>
    <row r="15" spans="1:9" ht="49.5" customHeight="1">
      <c r="A15" s="177">
        <v>2</v>
      </c>
      <c r="B15" s="69" t="s">
        <v>152</v>
      </c>
      <c r="C15" s="44">
        <v>3501900</v>
      </c>
      <c r="D15" s="45">
        <v>0</v>
      </c>
      <c r="E15" s="46" t="s">
        <v>154</v>
      </c>
      <c r="F15" s="46" t="s">
        <v>153</v>
      </c>
      <c r="G15" s="70" t="s">
        <v>134</v>
      </c>
      <c r="H15" s="71"/>
      <c r="I15" s="17"/>
    </row>
    <row r="16" spans="1:9" ht="21.75" customHeight="1">
      <c r="A16" s="178"/>
      <c r="B16" s="72"/>
      <c r="C16" s="73"/>
      <c r="D16" s="74"/>
      <c r="E16" s="75"/>
      <c r="F16" s="75"/>
      <c r="G16" s="75"/>
      <c r="H16" s="22"/>
      <c r="I16" s="17"/>
    </row>
    <row r="17" spans="1:9" ht="22.5" customHeight="1">
      <c r="A17" s="179"/>
      <c r="B17" s="18" t="s">
        <v>18</v>
      </c>
      <c r="C17" s="18">
        <f>C14+C15</f>
        <v>3761900</v>
      </c>
      <c r="D17" s="23">
        <f>D14</f>
        <v>260000</v>
      </c>
      <c r="E17" s="77"/>
      <c r="F17" s="76"/>
      <c r="G17" s="78"/>
      <c r="H17" s="67"/>
      <c r="I17" s="17"/>
    </row>
    <row r="18" spans="1:9" ht="21" customHeight="1">
      <c r="A18" s="180"/>
      <c r="B18" s="212" t="s">
        <v>59</v>
      </c>
      <c r="C18" s="213"/>
      <c r="D18" s="213"/>
      <c r="E18" s="213"/>
      <c r="F18" s="213"/>
      <c r="G18" s="214"/>
      <c r="H18" s="22"/>
      <c r="I18" s="17"/>
    </row>
    <row r="19" spans="1:9" ht="39.75" customHeight="1">
      <c r="A19" s="181">
        <v>1</v>
      </c>
      <c r="B19" s="20" t="s">
        <v>123</v>
      </c>
      <c r="C19" s="20">
        <v>2492437.73</v>
      </c>
      <c r="D19" s="21">
        <v>2413693.44</v>
      </c>
      <c r="E19" s="24"/>
      <c r="F19" s="24"/>
      <c r="G19" s="25" t="s">
        <v>133</v>
      </c>
      <c r="H19" s="26"/>
      <c r="I19" s="17"/>
    </row>
    <row r="20" spans="1:9" ht="54.75" customHeight="1">
      <c r="A20" s="182">
        <v>2</v>
      </c>
      <c r="B20" s="44" t="s">
        <v>123</v>
      </c>
      <c r="C20" s="44">
        <v>1316312.3899999999</v>
      </c>
      <c r="D20" s="45">
        <v>242308.49</v>
      </c>
      <c r="E20" s="47" t="s">
        <v>128</v>
      </c>
      <c r="F20" s="47" t="s">
        <v>128</v>
      </c>
      <c r="G20" s="48" t="s">
        <v>134</v>
      </c>
      <c r="H20" s="49"/>
      <c r="I20" s="17"/>
    </row>
    <row r="21" spans="1:9">
      <c r="A21" s="181"/>
      <c r="B21" s="18" t="s">
        <v>18</v>
      </c>
      <c r="C21" s="18">
        <f>C19+C20</f>
        <v>3808750.12</v>
      </c>
      <c r="D21" s="23">
        <f>D19+D20</f>
        <v>2656001.9299999997</v>
      </c>
      <c r="E21" s="24"/>
      <c r="F21" s="24"/>
      <c r="G21" s="19"/>
      <c r="H21" s="22"/>
      <c r="I21" s="17"/>
    </row>
    <row r="22" spans="1:9">
      <c r="A22" s="181"/>
      <c r="B22" s="18" t="s">
        <v>19</v>
      </c>
      <c r="C22" s="18">
        <f>C12+C21+C17</f>
        <v>8738037.370000001</v>
      </c>
      <c r="D22" s="23">
        <f>D12+D21+D17</f>
        <v>4083389.1799999997</v>
      </c>
      <c r="E22" s="24"/>
      <c r="F22" s="24"/>
      <c r="G22" s="19"/>
      <c r="H22" s="22"/>
      <c r="I22" s="17"/>
    </row>
    <row r="23" spans="1:9">
      <c r="B23" s="79"/>
      <c r="E23" s="59"/>
      <c r="F23" s="59"/>
      <c r="G23" s="59"/>
      <c r="H23" s="59"/>
      <c r="I23" s="59"/>
    </row>
    <row r="24" spans="1:9" ht="15.75" hidden="1">
      <c r="A24" s="184"/>
      <c r="B24" s="143" t="s">
        <v>194</v>
      </c>
      <c r="C24" s="144">
        <f>C12+C14+C19</f>
        <v>3919824.98</v>
      </c>
      <c r="D24" s="144">
        <f>D12+D14+D19</f>
        <v>3841080.69</v>
      </c>
      <c r="E24" s="145">
        <f>C24-D24</f>
        <v>78744.290000000037</v>
      </c>
      <c r="F24" s="146"/>
      <c r="G24" s="147"/>
      <c r="H24" s="147"/>
    </row>
    <row r="25" spans="1:9" hidden="1">
      <c r="A25" s="185"/>
      <c r="B25" s="148"/>
      <c r="C25" s="149"/>
      <c r="D25" s="150"/>
      <c r="E25" s="151"/>
      <c r="F25" s="152"/>
      <c r="G25" s="151"/>
      <c r="H25" s="151"/>
    </row>
    <row r="26" spans="1:9" hidden="1">
      <c r="A26" s="185"/>
      <c r="B26" s="148" t="s">
        <v>195</v>
      </c>
      <c r="C26" s="149">
        <f>C15+C20</f>
        <v>4818212.3899999997</v>
      </c>
      <c r="D26" s="149">
        <f>D15+D20</f>
        <v>242308.49</v>
      </c>
      <c r="E26" s="152">
        <f>C26-D26</f>
        <v>4575903.8999999994</v>
      </c>
      <c r="F26" s="151"/>
      <c r="G26" s="151"/>
      <c r="H26" s="151"/>
    </row>
    <row r="27" spans="1:9" hidden="1">
      <c r="A27" s="185"/>
      <c r="B27" s="148"/>
      <c r="C27" s="149"/>
      <c r="D27" s="150"/>
      <c r="E27" s="152"/>
      <c r="F27" s="151"/>
      <c r="G27" s="151"/>
      <c r="H27" s="151"/>
    </row>
    <row r="28" spans="1:9" hidden="1">
      <c r="A28" s="185"/>
      <c r="B28" s="148"/>
      <c r="C28" s="149"/>
      <c r="D28" s="150"/>
      <c r="E28" s="152"/>
      <c r="F28" s="151"/>
      <c r="G28" s="151"/>
      <c r="H28" s="151"/>
    </row>
    <row r="29" spans="1:9" hidden="1">
      <c r="A29" s="185"/>
      <c r="B29" s="153"/>
      <c r="C29" s="154"/>
      <c r="D29" s="155"/>
      <c r="E29" s="156"/>
      <c r="F29" s="156"/>
      <c r="G29" s="151"/>
      <c r="H29" s="151"/>
    </row>
    <row r="30" spans="1:9" hidden="1"/>
    <row r="31" spans="1:9">
      <c r="E31" s="82"/>
      <c r="F31" s="82"/>
      <c r="G31" s="82"/>
    </row>
  </sheetData>
  <autoFilter ref="A6:H23"/>
  <mergeCells count="3">
    <mergeCell ref="A8:H8"/>
    <mergeCell ref="A13:H13"/>
    <mergeCell ref="B18:G18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68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zoomScale="120" zoomScaleNormal="120" workbookViewId="0">
      <selection sqref="A1:G12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1" spans="1:7" ht="15.75">
      <c r="A1" s="50"/>
      <c r="B1" s="50"/>
      <c r="C1" s="50"/>
      <c r="D1" s="50"/>
      <c r="E1" s="50"/>
      <c r="F1" s="50"/>
      <c r="G1" s="50"/>
    </row>
    <row r="2" spans="1:7" ht="15.75">
      <c r="A2" s="50"/>
      <c r="B2" s="50"/>
      <c r="C2" s="2" t="s">
        <v>60</v>
      </c>
      <c r="D2" s="50"/>
      <c r="E2" s="50"/>
      <c r="F2" s="50"/>
      <c r="G2" s="50"/>
    </row>
    <row r="3" spans="1:7" ht="15.75">
      <c r="A3" s="50"/>
      <c r="B3" s="50"/>
      <c r="C3" s="2" t="s">
        <v>24</v>
      </c>
      <c r="D3" s="50"/>
      <c r="E3" s="50"/>
      <c r="F3" s="50"/>
      <c r="G3" s="50"/>
    </row>
    <row r="4" spans="1:7" ht="15.75">
      <c r="A4" s="50"/>
      <c r="B4" s="50"/>
      <c r="C4" s="50"/>
      <c r="D4" s="50"/>
      <c r="E4" s="50"/>
      <c r="F4" s="50"/>
      <c r="G4" s="50"/>
    </row>
    <row r="5" spans="1:7" ht="16.5" thickBot="1">
      <c r="A5" s="50"/>
      <c r="B5" s="50"/>
      <c r="C5" s="50"/>
      <c r="D5" s="50"/>
      <c r="E5" s="50"/>
      <c r="F5" s="50"/>
      <c r="G5" s="50"/>
    </row>
    <row r="6" spans="1:7" ht="79.5" thickBot="1">
      <c r="A6" s="7" t="s">
        <v>2</v>
      </c>
      <c r="B6" s="8" t="s">
        <v>20</v>
      </c>
      <c r="C6" s="8" t="s">
        <v>21</v>
      </c>
      <c r="D6" s="8" t="s">
        <v>22</v>
      </c>
      <c r="E6" s="8" t="s">
        <v>23</v>
      </c>
      <c r="F6" s="50"/>
      <c r="G6" s="50"/>
    </row>
    <row r="7" spans="1:7" ht="16.5" thickBot="1">
      <c r="A7" s="9">
        <v>1</v>
      </c>
      <c r="B7" s="10">
        <v>2</v>
      </c>
      <c r="C7" s="9">
        <v>3</v>
      </c>
      <c r="D7" s="10">
        <v>4</v>
      </c>
      <c r="E7" s="9">
        <v>5</v>
      </c>
      <c r="F7" s="50"/>
      <c r="G7" s="50"/>
    </row>
    <row r="8" spans="1:7" ht="15.75">
      <c r="A8" s="51"/>
      <c r="B8" s="52" t="s">
        <v>41</v>
      </c>
      <c r="C8" s="52" t="s">
        <v>41</v>
      </c>
      <c r="D8" s="52" t="s">
        <v>41</v>
      </c>
      <c r="E8" s="52" t="s">
        <v>41</v>
      </c>
      <c r="F8" s="50"/>
      <c r="G8" s="50"/>
    </row>
    <row r="9" spans="1:7" ht="15.75">
      <c r="A9" s="53"/>
      <c r="B9" s="52" t="s">
        <v>41</v>
      </c>
      <c r="C9" s="52" t="s">
        <v>41</v>
      </c>
      <c r="D9" s="52" t="s">
        <v>41</v>
      </c>
      <c r="E9" s="52" t="s">
        <v>41</v>
      </c>
      <c r="F9" s="50"/>
      <c r="G9" s="50"/>
    </row>
    <row r="10" spans="1:7" ht="15.75">
      <c r="A10" s="53"/>
      <c r="B10" s="11" t="s">
        <v>18</v>
      </c>
      <c r="C10" s="52" t="s">
        <v>41</v>
      </c>
      <c r="D10" s="52" t="s">
        <v>41</v>
      </c>
      <c r="E10" s="52" t="s">
        <v>41</v>
      </c>
      <c r="F10" s="50"/>
      <c r="G10" s="50"/>
    </row>
    <row r="11" spans="1:7" ht="15.75">
      <c r="A11" s="50"/>
      <c r="B11" s="50"/>
      <c r="C11" s="50"/>
      <c r="D11" s="50"/>
      <c r="E11" s="50"/>
      <c r="F11" s="50"/>
      <c r="G11" s="50"/>
    </row>
    <row r="12" spans="1:7" ht="15.75">
      <c r="A12" s="50"/>
      <c r="B12" s="50"/>
      <c r="C12" s="50"/>
      <c r="D12" s="50"/>
      <c r="E12" s="50"/>
      <c r="F12" s="50"/>
      <c r="G12" s="50"/>
    </row>
    <row r="14" spans="1:7">
      <c r="B14" s="16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B26" sqref="B26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61</v>
      </c>
    </row>
    <row r="3" spans="1:4" ht="15.75">
      <c r="C3" s="2" t="s">
        <v>28</v>
      </c>
    </row>
    <row r="4" spans="1:4" ht="15.75">
      <c r="C4" s="2" t="s">
        <v>24</v>
      </c>
    </row>
    <row r="5" spans="1:4" ht="16.5" thickBot="1">
      <c r="C5" s="2"/>
    </row>
    <row r="6" spans="1:4" ht="48" thickBot="1">
      <c r="A6" s="12" t="s">
        <v>2</v>
      </c>
      <c r="B6" s="13" t="s">
        <v>25</v>
      </c>
      <c r="C6" s="13" t="s">
        <v>26</v>
      </c>
      <c r="D6" s="13" t="s">
        <v>27</v>
      </c>
    </row>
    <row r="7" spans="1:4" ht="16.5" thickBot="1">
      <c r="A7" s="14">
        <v>1</v>
      </c>
      <c r="B7" s="15">
        <v>2</v>
      </c>
      <c r="C7" s="12">
        <v>3</v>
      </c>
      <c r="D7" s="12">
        <v>4</v>
      </c>
    </row>
    <row r="8" spans="1:4">
      <c r="A8" s="3"/>
      <c r="B8" s="6" t="s">
        <v>41</v>
      </c>
      <c r="C8" s="6" t="s">
        <v>41</v>
      </c>
      <c r="D8" s="6" t="s">
        <v>41</v>
      </c>
    </row>
    <row r="9" spans="1:4">
      <c r="A9" s="1"/>
      <c r="B9" s="6" t="s">
        <v>41</v>
      </c>
      <c r="C9" s="6" t="s">
        <v>41</v>
      </c>
      <c r="D9" s="6" t="s">
        <v>41</v>
      </c>
    </row>
    <row r="10" spans="1:4">
      <c r="A10" s="4"/>
      <c r="B10" s="5" t="s">
        <v>18</v>
      </c>
      <c r="C10" s="6" t="s">
        <v>41</v>
      </c>
      <c r="D10" s="6" t="s">
        <v>41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WhiteSpace="0" view="pageLayout" zoomScale="120" zoomScaleNormal="120" zoomScalePageLayoutView="120" workbookViewId="0">
      <selection activeCell="A10" sqref="A1:XFD1048576"/>
    </sheetView>
  </sheetViews>
  <sheetFormatPr defaultRowHeight="15"/>
  <cols>
    <col min="1" max="1" width="6.42578125" style="188" customWidth="1"/>
    <col min="2" max="2" width="20.42578125" style="188" customWidth="1"/>
    <col min="3" max="3" width="16.42578125" style="188" customWidth="1"/>
    <col min="4" max="4" width="16" style="188" customWidth="1"/>
    <col min="5" max="5" width="17.5703125" style="188" customWidth="1"/>
    <col min="6" max="6" width="14.42578125" style="188" customWidth="1"/>
    <col min="7" max="7" width="14.7109375" style="188" customWidth="1"/>
    <col min="8" max="8" width="12.140625" style="188" customWidth="1"/>
    <col min="9" max="9" width="13.5703125" style="188" customWidth="1"/>
    <col min="10" max="10" width="9.85546875" style="188" customWidth="1"/>
    <col min="11" max="16384" width="9.140625" style="188"/>
  </cols>
  <sheetData>
    <row r="1" spans="1:12" ht="15.75">
      <c r="A1" s="83"/>
      <c r="B1" s="83"/>
      <c r="C1" s="83"/>
      <c r="D1" s="83"/>
      <c r="E1" s="186" t="s">
        <v>32</v>
      </c>
      <c r="F1" s="83"/>
      <c r="G1" s="83"/>
      <c r="H1" s="83"/>
      <c r="I1" s="83"/>
      <c r="J1" s="83"/>
      <c r="K1" s="83"/>
      <c r="L1" s="187"/>
    </row>
    <row r="2" spans="1:12" ht="15.75">
      <c r="A2" s="83"/>
      <c r="B2" s="83"/>
      <c r="C2" s="83"/>
      <c r="D2" s="83"/>
      <c r="E2" s="186" t="s">
        <v>33</v>
      </c>
      <c r="F2" s="83"/>
      <c r="G2" s="83"/>
      <c r="H2" s="83"/>
      <c r="I2" s="83"/>
      <c r="J2" s="83"/>
      <c r="K2" s="83"/>
      <c r="L2" s="187"/>
    </row>
    <row r="3" spans="1:12" ht="15.75">
      <c r="A3" s="83"/>
      <c r="B3" s="83"/>
      <c r="C3" s="83"/>
      <c r="D3" s="83"/>
      <c r="E3" s="186" t="s">
        <v>34</v>
      </c>
      <c r="F3" s="83"/>
      <c r="G3" s="83"/>
      <c r="H3" s="83"/>
      <c r="I3" s="83"/>
      <c r="J3" s="83"/>
      <c r="K3" s="83"/>
      <c r="L3" s="187"/>
    </row>
    <row r="4" spans="1:12" ht="15.75">
      <c r="A4" s="83"/>
      <c r="B4" s="83"/>
      <c r="C4" s="83"/>
      <c r="D4" s="83"/>
      <c r="E4" s="186" t="s">
        <v>35</v>
      </c>
      <c r="F4" s="83"/>
      <c r="G4" s="83"/>
      <c r="H4" s="83"/>
      <c r="I4" s="83"/>
      <c r="J4" s="83"/>
      <c r="K4" s="83"/>
      <c r="L4" s="187"/>
    </row>
    <row r="5" spans="1:12" ht="16.5" thickBo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187"/>
    </row>
    <row r="6" spans="1:12" ht="205.5" thickBot="1">
      <c r="A6" s="189" t="s">
        <v>2</v>
      </c>
      <c r="B6" s="190" t="s">
        <v>30</v>
      </c>
      <c r="C6" s="190" t="s">
        <v>29</v>
      </c>
      <c r="D6" s="190" t="s">
        <v>31</v>
      </c>
      <c r="E6" s="190" t="s">
        <v>67</v>
      </c>
      <c r="F6" s="190" t="s">
        <v>69</v>
      </c>
      <c r="G6" s="190" t="s">
        <v>68</v>
      </c>
      <c r="H6" s="190" t="s">
        <v>196</v>
      </c>
      <c r="I6" s="190" t="s">
        <v>197</v>
      </c>
      <c r="J6" s="190" t="s">
        <v>0</v>
      </c>
      <c r="K6" s="83"/>
      <c r="L6" s="187"/>
    </row>
    <row r="7" spans="1:12" ht="16.5" thickBot="1">
      <c r="A7" s="189">
        <v>1</v>
      </c>
      <c r="B7" s="190">
        <v>2</v>
      </c>
      <c r="C7" s="189">
        <v>3</v>
      </c>
      <c r="D7" s="190">
        <v>4</v>
      </c>
      <c r="E7" s="189">
        <v>5</v>
      </c>
      <c r="F7" s="190">
        <v>6</v>
      </c>
      <c r="G7" s="189">
        <v>7</v>
      </c>
      <c r="H7" s="190">
        <v>8</v>
      </c>
      <c r="I7" s="189">
        <v>9</v>
      </c>
      <c r="J7" s="190">
        <v>10</v>
      </c>
      <c r="K7" s="83"/>
      <c r="L7" s="187"/>
    </row>
    <row r="8" spans="1:12" ht="15.75">
      <c r="A8" s="215" t="s">
        <v>36</v>
      </c>
      <c r="B8" s="216"/>
      <c r="C8" s="216"/>
      <c r="D8" s="216"/>
      <c r="E8" s="216"/>
      <c r="F8" s="216"/>
      <c r="G8" s="216"/>
      <c r="H8" s="216"/>
      <c r="I8" s="216"/>
      <c r="J8" s="217"/>
      <c r="K8" s="83"/>
      <c r="L8" s="187"/>
    </row>
    <row r="9" spans="1:12" ht="15.75">
      <c r="A9" s="104"/>
      <c r="B9" s="43"/>
      <c r="C9" s="43"/>
      <c r="D9" s="191"/>
      <c r="E9" s="43"/>
      <c r="F9" s="43"/>
      <c r="G9" s="43"/>
      <c r="H9" s="43"/>
      <c r="I9" s="43"/>
      <c r="J9" s="43"/>
      <c r="K9" s="83"/>
      <c r="L9" s="187"/>
    </row>
    <row r="10" spans="1:12" ht="15.75">
      <c r="A10" s="104"/>
      <c r="B10" s="43"/>
      <c r="C10" s="43"/>
      <c r="D10" s="191"/>
      <c r="E10" s="43"/>
      <c r="F10" s="43"/>
      <c r="G10" s="43"/>
      <c r="H10" s="43"/>
      <c r="I10" s="43"/>
      <c r="J10" s="43"/>
      <c r="K10" s="83"/>
      <c r="L10" s="187"/>
    </row>
    <row r="11" spans="1:12" ht="15.75">
      <c r="A11" s="192"/>
      <c r="B11" s="193" t="s">
        <v>18</v>
      </c>
      <c r="C11" s="192"/>
      <c r="D11" s="192"/>
      <c r="E11" s="43"/>
      <c r="F11" s="43"/>
      <c r="G11" s="43"/>
      <c r="H11" s="157"/>
      <c r="I11" s="157"/>
      <c r="J11" s="157"/>
      <c r="K11" s="83"/>
      <c r="L11" s="187"/>
    </row>
    <row r="12" spans="1:12" ht="15.75">
      <c r="A12" s="194"/>
      <c r="B12" s="195"/>
      <c r="C12" s="194"/>
      <c r="D12" s="194"/>
      <c r="E12" s="196"/>
      <c r="F12" s="196"/>
      <c r="G12" s="196"/>
      <c r="H12" s="197"/>
      <c r="I12" s="197"/>
      <c r="J12" s="197"/>
      <c r="K12" s="83"/>
      <c r="L12" s="187"/>
    </row>
    <row r="13" spans="1:12" ht="15.75" customHeight="1">
      <c r="A13" s="218" t="s">
        <v>37</v>
      </c>
      <c r="B13" s="218"/>
      <c r="C13" s="218"/>
      <c r="D13" s="218"/>
      <c r="E13" s="218"/>
      <c r="F13" s="218"/>
      <c r="G13" s="218"/>
      <c r="H13" s="218"/>
      <c r="I13" s="218"/>
      <c r="J13" s="218"/>
      <c r="K13" s="83"/>
      <c r="L13" s="187"/>
    </row>
    <row r="14" spans="1:12" ht="15.75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83"/>
      <c r="L14" s="187"/>
    </row>
    <row r="15" spans="1:12" ht="157.5" customHeight="1">
      <c r="A15" s="104"/>
      <c r="B15" s="43" t="s">
        <v>135</v>
      </c>
      <c r="C15" s="43" t="s">
        <v>136</v>
      </c>
      <c r="D15" s="191" t="s">
        <v>137</v>
      </c>
      <c r="E15" s="43" t="s">
        <v>84</v>
      </c>
      <c r="F15" s="43" t="s">
        <v>83</v>
      </c>
      <c r="G15" s="43" t="s">
        <v>83</v>
      </c>
      <c r="H15" s="93">
        <f>Лист2!C24/1000</f>
        <v>3919.8249799999999</v>
      </c>
      <c r="I15" s="93">
        <f>Лист2!E24/1000</f>
        <v>78.744290000000035</v>
      </c>
      <c r="J15" s="43">
        <v>4</v>
      </c>
      <c r="K15" s="83"/>
      <c r="L15" s="187"/>
    </row>
    <row r="16" spans="1:12" ht="156" customHeight="1">
      <c r="A16" s="104"/>
      <c r="B16" s="43" t="s">
        <v>138</v>
      </c>
      <c r="C16" s="43" t="s">
        <v>136</v>
      </c>
      <c r="D16" s="191">
        <v>1063120005156</v>
      </c>
      <c r="E16" s="43" t="s">
        <v>83</v>
      </c>
      <c r="F16" s="43" t="s">
        <v>83</v>
      </c>
      <c r="G16" s="43" t="s">
        <v>83</v>
      </c>
      <c r="H16" s="93" t="s">
        <v>86</v>
      </c>
      <c r="I16" s="93" t="s">
        <v>86</v>
      </c>
      <c r="J16" s="43">
        <v>1</v>
      </c>
      <c r="K16" s="83"/>
      <c r="L16" s="187"/>
    </row>
    <row r="17" spans="1:12" ht="15.75">
      <c r="A17" s="114"/>
      <c r="B17" s="193" t="s">
        <v>18</v>
      </c>
      <c r="C17" s="114" t="s">
        <v>83</v>
      </c>
      <c r="D17" s="114" t="s">
        <v>83</v>
      </c>
      <c r="E17" s="114" t="s">
        <v>139</v>
      </c>
      <c r="F17" s="114" t="s">
        <v>83</v>
      </c>
      <c r="G17" s="114" t="s">
        <v>83</v>
      </c>
      <c r="H17" s="107">
        <f>H15</f>
        <v>3919.8249799999999</v>
      </c>
      <c r="I17" s="107">
        <f>I15</f>
        <v>78.744290000000035</v>
      </c>
      <c r="J17" s="114">
        <v>5</v>
      </c>
      <c r="K17" s="83"/>
      <c r="L17" s="187"/>
    </row>
    <row r="18" spans="1:12" ht="15.75">
      <c r="A18" s="199"/>
      <c r="B18" s="200"/>
      <c r="C18" s="201"/>
      <c r="D18" s="201"/>
      <c r="E18" s="201"/>
      <c r="F18" s="201"/>
      <c r="G18" s="201"/>
      <c r="H18" s="202"/>
      <c r="I18" s="202"/>
      <c r="J18" s="203"/>
      <c r="K18" s="83"/>
      <c r="L18" s="187"/>
    </row>
    <row r="19" spans="1:12" ht="45" customHeight="1">
      <c r="A19" s="219" t="s">
        <v>38</v>
      </c>
      <c r="B19" s="220"/>
      <c r="C19" s="220"/>
      <c r="D19" s="220"/>
      <c r="E19" s="220"/>
      <c r="F19" s="220"/>
      <c r="G19" s="220"/>
      <c r="H19" s="220"/>
      <c r="I19" s="220"/>
      <c r="J19" s="221"/>
      <c r="K19" s="83"/>
      <c r="L19" s="187"/>
    </row>
    <row r="20" spans="1:12" ht="15.75">
      <c r="A20" s="114"/>
      <c r="B20" s="204" t="s">
        <v>41</v>
      </c>
      <c r="C20" s="204" t="s">
        <v>41</v>
      </c>
      <c r="D20" s="204" t="s">
        <v>41</v>
      </c>
      <c r="E20" s="204" t="s">
        <v>41</v>
      </c>
      <c r="F20" s="204" t="s">
        <v>41</v>
      </c>
      <c r="G20" s="204" t="s">
        <v>41</v>
      </c>
      <c r="H20" s="204" t="s">
        <v>41</v>
      </c>
      <c r="I20" s="204" t="s">
        <v>41</v>
      </c>
      <c r="J20" s="204" t="s">
        <v>41</v>
      </c>
      <c r="K20" s="83"/>
      <c r="L20" s="187"/>
    </row>
    <row r="21" spans="1:12" ht="15.75">
      <c r="A21" s="114"/>
      <c r="B21" s="193" t="s">
        <v>18</v>
      </c>
      <c r="C21" s="114"/>
      <c r="D21" s="114"/>
      <c r="E21" s="114"/>
      <c r="F21" s="114"/>
      <c r="G21" s="114"/>
      <c r="H21" s="104"/>
      <c r="I21" s="104"/>
      <c r="J21" s="104"/>
      <c r="K21" s="83"/>
      <c r="L21" s="187"/>
    </row>
    <row r="22" spans="1:12" ht="15.7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83"/>
      <c r="L22" s="187"/>
    </row>
    <row r="23" spans="1:12" ht="15.75">
      <c r="A23" s="114"/>
      <c r="B23" s="115" t="s">
        <v>39</v>
      </c>
      <c r="C23" s="114" t="s">
        <v>83</v>
      </c>
      <c r="D23" s="114" t="s">
        <v>83</v>
      </c>
      <c r="E23" s="114" t="s">
        <v>83</v>
      </c>
      <c r="F23" s="114" t="s">
        <v>83</v>
      </c>
      <c r="G23" s="114" t="s">
        <v>83</v>
      </c>
      <c r="H23" s="205">
        <f>H17</f>
        <v>3919.8249799999999</v>
      </c>
      <c r="I23" s="114">
        <f>I17</f>
        <v>78.744290000000035</v>
      </c>
      <c r="J23" s="114">
        <v>5</v>
      </c>
      <c r="K23" s="83"/>
      <c r="L23" s="187"/>
    </row>
    <row r="24" spans="1:12" ht="15.7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187"/>
    </row>
    <row r="25" spans="1:12">
      <c r="H25" s="206"/>
    </row>
  </sheetData>
  <mergeCells count="3">
    <mergeCell ref="A8:J8"/>
    <mergeCell ref="A13:J13"/>
    <mergeCell ref="A19:J19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6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0"/>
  <sheetViews>
    <sheetView topLeftCell="B1" workbookViewId="0">
      <selection activeCell="B1" sqref="A1:XFD1048576"/>
    </sheetView>
  </sheetViews>
  <sheetFormatPr defaultRowHeight="15"/>
  <cols>
    <col min="1" max="1" width="3.5703125" style="188" customWidth="1"/>
    <col min="2" max="2" width="17.85546875" style="188" customWidth="1"/>
    <col min="3" max="3" width="5.5703125" style="188" customWidth="1"/>
    <col min="4" max="4" width="5.7109375" style="188" customWidth="1"/>
    <col min="5" max="5" width="6.5703125" style="188" customWidth="1"/>
    <col min="6" max="6" width="5.5703125" style="188" customWidth="1"/>
    <col min="7" max="7" width="6.85546875" style="188" customWidth="1"/>
    <col min="8" max="8" width="10" style="188" customWidth="1"/>
    <col min="9" max="9" width="8.7109375" style="188" customWidth="1"/>
    <col min="10" max="10" width="9.28515625" style="188" customWidth="1"/>
    <col min="11" max="12" width="13.42578125" style="188" customWidth="1"/>
    <col min="13" max="13" width="10.5703125" style="188" customWidth="1"/>
    <col min="14" max="14" width="9.7109375" style="188" customWidth="1"/>
    <col min="15" max="15" width="13.42578125" style="188" customWidth="1"/>
    <col min="16" max="16" width="13.28515625" style="188" customWidth="1"/>
    <col min="17" max="17" width="10.42578125" style="188" customWidth="1"/>
    <col min="18" max="18" width="10.85546875" style="27" customWidth="1"/>
    <col min="19" max="19" width="9.42578125" style="27" customWidth="1"/>
    <col min="20" max="20" width="12.85546875" style="188" customWidth="1"/>
    <col min="21" max="21" width="10.5703125" style="188" customWidth="1"/>
    <col min="22" max="22" width="10" style="188" customWidth="1"/>
    <col min="23" max="23" width="13.5703125" style="188" customWidth="1"/>
    <col min="24" max="24" width="12.140625" style="188" customWidth="1"/>
    <col min="25" max="25" width="13" style="188" customWidth="1"/>
    <col min="26" max="256" width="9.140625" style="188"/>
    <col min="257" max="257" width="3.5703125" style="188" customWidth="1"/>
    <col min="258" max="258" width="17.85546875" style="188" customWidth="1"/>
    <col min="259" max="259" width="5.5703125" style="188" customWidth="1"/>
    <col min="260" max="260" width="5.7109375" style="188" customWidth="1"/>
    <col min="261" max="261" width="6.5703125" style="188" customWidth="1"/>
    <col min="262" max="262" width="5.5703125" style="188" customWidth="1"/>
    <col min="263" max="263" width="6.85546875" style="188" customWidth="1"/>
    <col min="264" max="264" width="10" style="188" customWidth="1"/>
    <col min="265" max="265" width="8.7109375" style="188" customWidth="1"/>
    <col min="266" max="268" width="13.42578125" style="188" customWidth="1"/>
    <col min="269" max="269" width="13.28515625" style="188" customWidth="1"/>
    <col min="270" max="270" width="14" style="188" customWidth="1"/>
    <col min="271" max="271" width="13.42578125" style="188" customWidth="1"/>
    <col min="272" max="272" width="13.28515625" style="188" customWidth="1"/>
    <col min="273" max="273" width="12.28515625" style="188" customWidth="1"/>
    <col min="274" max="274" width="13.140625" style="188" customWidth="1"/>
    <col min="275" max="275" width="13.85546875" style="188" customWidth="1"/>
    <col min="276" max="276" width="12.85546875" style="188" customWidth="1"/>
    <col min="277" max="277" width="12.5703125" style="188" customWidth="1"/>
    <col min="278" max="278" width="13.42578125" style="188" customWidth="1"/>
    <col min="279" max="279" width="13.5703125" style="188" customWidth="1"/>
    <col min="280" max="280" width="12.140625" style="188" customWidth="1"/>
    <col min="281" max="281" width="13" style="188" customWidth="1"/>
    <col min="282" max="512" width="9.140625" style="188"/>
    <col min="513" max="513" width="3.5703125" style="188" customWidth="1"/>
    <col min="514" max="514" width="17.85546875" style="188" customWidth="1"/>
    <col min="515" max="515" width="5.5703125" style="188" customWidth="1"/>
    <col min="516" max="516" width="5.7109375" style="188" customWidth="1"/>
    <col min="517" max="517" width="6.5703125" style="188" customWidth="1"/>
    <col min="518" max="518" width="5.5703125" style="188" customWidth="1"/>
    <col min="519" max="519" width="6.85546875" style="188" customWidth="1"/>
    <col min="520" max="520" width="10" style="188" customWidth="1"/>
    <col min="521" max="521" width="8.7109375" style="188" customWidth="1"/>
    <col min="522" max="524" width="13.42578125" style="188" customWidth="1"/>
    <col min="525" max="525" width="13.28515625" style="188" customWidth="1"/>
    <col min="526" max="526" width="14" style="188" customWidth="1"/>
    <col min="527" max="527" width="13.42578125" style="188" customWidth="1"/>
    <col min="528" max="528" width="13.28515625" style="188" customWidth="1"/>
    <col min="529" max="529" width="12.28515625" style="188" customWidth="1"/>
    <col min="530" max="530" width="13.140625" style="188" customWidth="1"/>
    <col min="531" max="531" width="13.85546875" style="188" customWidth="1"/>
    <col min="532" max="532" width="12.85546875" style="188" customWidth="1"/>
    <col min="533" max="533" width="12.5703125" style="188" customWidth="1"/>
    <col min="534" max="534" width="13.42578125" style="188" customWidth="1"/>
    <col min="535" max="535" width="13.5703125" style="188" customWidth="1"/>
    <col min="536" max="536" width="12.140625" style="188" customWidth="1"/>
    <col min="537" max="537" width="13" style="188" customWidth="1"/>
    <col min="538" max="768" width="9.140625" style="188"/>
    <col min="769" max="769" width="3.5703125" style="188" customWidth="1"/>
    <col min="770" max="770" width="17.85546875" style="188" customWidth="1"/>
    <col min="771" max="771" width="5.5703125" style="188" customWidth="1"/>
    <col min="772" max="772" width="5.7109375" style="188" customWidth="1"/>
    <col min="773" max="773" width="6.5703125" style="188" customWidth="1"/>
    <col min="774" max="774" width="5.5703125" style="188" customWidth="1"/>
    <col min="775" max="775" width="6.85546875" style="188" customWidth="1"/>
    <col min="776" max="776" width="10" style="188" customWidth="1"/>
    <col min="777" max="777" width="8.7109375" style="188" customWidth="1"/>
    <col min="778" max="780" width="13.42578125" style="188" customWidth="1"/>
    <col min="781" max="781" width="13.28515625" style="188" customWidth="1"/>
    <col min="782" max="782" width="14" style="188" customWidth="1"/>
    <col min="783" max="783" width="13.42578125" style="188" customWidth="1"/>
    <col min="784" max="784" width="13.28515625" style="188" customWidth="1"/>
    <col min="785" max="785" width="12.28515625" style="188" customWidth="1"/>
    <col min="786" max="786" width="13.140625" style="188" customWidth="1"/>
    <col min="787" max="787" width="13.85546875" style="188" customWidth="1"/>
    <col min="788" max="788" width="12.85546875" style="188" customWidth="1"/>
    <col min="789" max="789" width="12.5703125" style="188" customWidth="1"/>
    <col min="790" max="790" width="13.42578125" style="188" customWidth="1"/>
    <col min="791" max="791" width="13.5703125" style="188" customWidth="1"/>
    <col min="792" max="792" width="12.140625" style="188" customWidth="1"/>
    <col min="793" max="793" width="13" style="188" customWidth="1"/>
    <col min="794" max="1024" width="9.140625" style="188"/>
    <col min="1025" max="1025" width="3.5703125" style="188" customWidth="1"/>
    <col min="1026" max="1026" width="17.85546875" style="188" customWidth="1"/>
    <col min="1027" max="1027" width="5.5703125" style="188" customWidth="1"/>
    <col min="1028" max="1028" width="5.7109375" style="188" customWidth="1"/>
    <col min="1029" max="1029" width="6.5703125" style="188" customWidth="1"/>
    <col min="1030" max="1030" width="5.5703125" style="188" customWidth="1"/>
    <col min="1031" max="1031" width="6.85546875" style="188" customWidth="1"/>
    <col min="1032" max="1032" width="10" style="188" customWidth="1"/>
    <col min="1033" max="1033" width="8.7109375" style="188" customWidth="1"/>
    <col min="1034" max="1036" width="13.42578125" style="188" customWidth="1"/>
    <col min="1037" max="1037" width="13.28515625" style="188" customWidth="1"/>
    <col min="1038" max="1038" width="14" style="188" customWidth="1"/>
    <col min="1039" max="1039" width="13.42578125" style="188" customWidth="1"/>
    <col min="1040" max="1040" width="13.28515625" style="188" customWidth="1"/>
    <col min="1041" max="1041" width="12.28515625" style="188" customWidth="1"/>
    <col min="1042" max="1042" width="13.140625" style="188" customWidth="1"/>
    <col min="1043" max="1043" width="13.85546875" style="188" customWidth="1"/>
    <col min="1044" max="1044" width="12.85546875" style="188" customWidth="1"/>
    <col min="1045" max="1045" width="12.5703125" style="188" customWidth="1"/>
    <col min="1046" max="1046" width="13.42578125" style="188" customWidth="1"/>
    <col min="1047" max="1047" width="13.5703125" style="188" customWidth="1"/>
    <col min="1048" max="1048" width="12.140625" style="188" customWidth="1"/>
    <col min="1049" max="1049" width="13" style="188" customWidth="1"/>
    <col min="1050" max="1280" width="9.140625" style="188"/>
    <col min="1281" max="1281" width="3.5703125" style="188" customWidth="1"/>
    <col min="1282" max="1282" width="17.85546875" style="188" customWidth="1"/>
    <col min="1283" max="1283" width="5.5703125" style="188" customWidth="1"/>
    <col min="1284" max="1284" width="5.7109375" style="188" customWidth="1"/>
    <col min="1285" max="1285" width="6.5703125" style="188" customWidth="1"/>
    <col min="1286" max="1286" width="5.5703125" style="188" customWidth="1"/>
    <col min="1287" max="1287" width="6.85546875" style="188" customWidth="1"/>
    <col min="1288" max="1288" width="10" style="188" customWidth="1"/>
    <col min="1289" max="1289" width="8.7109375" style="188" customWidth="1"/>
    <col min="1290" max="1292" width="13.42578125" style="188" customWidth="1"/>
    <col min="1293" max="1293" width="13.28515625" style="188" customWidth="1"/>
    <col min="1294" max="1294" width="14" style="188" customWidth="1"/>
    <col min="1295" max="1295" width="13.42578125" style="188" customWidth="1"/>
    <col min="1296" max="1296" width="13.28515625" style="188" customWidth="1"/>
    <col min="1297" max="1297" width="12.28515625" style="188" customWidth="1"/>
    <col min="1298" max="1298" width="13.140625" style="188" customWidth="1"/>
    <col min="1299" max="1299" width="13.85546875" style="188" customWidth="1"/>
    <col min="1300" max="1300" width="12.85546875" style="188" customWidth="1"/>
    <col min="1301" max="1301" width="12.5703125" style="188" customWidth="1"/>
    <col min="1302" max="1302" width="13.42578125" style="188" customWidth="1"/>
    <col min="1303" max="1303" width="13.5703125" style="188" customWidth="1"/>
    <col min="1304" max="1304" width="12.140625" style="188" customWidth="1"/>
    <col min="1305" max="1305" width="13" style="188" customWidth="1"/>
    <col min="1306" max="1536" width="9.140625" style="188"/>
    <col min="1537" max="1537" width="3.5703125" style="188" customWidth="1"/>
    <col min="1538" max="1538" width="17.85546875" style="188" customWidth="1"/>
    <col min="1539" max="1539" width="5.5703125" style="188" customWidth="1"/>
    <col min="1540" max="1540" width="5.7109375" style="188" customWidth="1"/>
    <col min="1541" max="1541" width="6.5703125" style="188" customWidth="1"/>
    <col min="1542" max="1542" width="5.5703125" style="188" customWidth="1"/>
    <col min="1543" max="1543" width="6.85546875" style="188" customWidth="1"/>
    <col min="1544" max="1544" width="10" style="188" customWidth="1"/>
    <col min="1545" max="1545" width="8.7109375" style="188" customWidth="1"/>
    <col min="1546" max="1548" width="13.42578125" style="188" customWidth="1"/>
    <col min="1549" max="1549" width="13.28515625" style="188" customWidth="1"/>
    <col min="1550" max="1550" width="14" style="188" customWidth="1"/>
    <col min="1551" max="1551" width="13.42578125" style="188" customWidth="1"/>
    <col min="1552" max="1552" width="13.28515625" style="188" customWidth="1"/>
    <col min="1553" max="1553" width="12.28515625" style="188" customWidth="1"/>
    <col min="1554" max="1554" width="13.140625" style="188" customWidth="1"/>
    <col min="1555" max="1555" width="13.85546875" style="188" customWidth="1"/>
    <col min="1556" max="1556" width="12.85546875" style="188" customWidth="1"/>
    <col min="1557" max="1557" width="12.5703125" style="188" customWidth="1"/>
    <col min="1558" max="1558" width="13.42578125" style="188" customWidth="1"/>
    <col min="1559" max="1559" width="13.5703125" style="188" customWidth="1"/>
    <col min="1560" max="1560" width="12.140625" style="188" customWidth="1"/>
    <col min="1561" max="1561" width="13" style="188" customWidth="1"/>
    <col min="1562" max="1792" width="9.140625" style="188"/>
    <col min="1793" max="1793" width="3.5703125" style="188" customWidth="1"/>
    <col min="1794" max="1794" width="17.85546875" style="188" customWidth="1"/>
    <col min="1795" max="1795" width="5.5703125" style="188" customWidth="1"/>
    <col min="1796" max="1796" width="5.7109375" style="188" customWidth="1"/>
    <col min="1797" max="1797" width="6.5703125" style="188" customWidth="1"/>
    <col min="1798" max="1798" width="5.5703125" style="188" customWidth="1"/>
    <col min="1799" max="1799" width="6.85546875" style="188" customWidth="1"/>
    <col min="1800" max="1800" width="10" style="188" customWidth="1"/>
    <col min="1801" max="1801" width="8.7109375" style="188" customWidth="1"/>
    <col min="1802" max="1804" width="13.42578125" style="188" customWidth="1"/>
    <col min="1805" max="1805" width="13.28515625" style="188" customWidth="1"/>
    <col min="1806" max="1806" width="14" style="188" customWidth="1"/>
    <col min="1807" max="1807" width="13.42578125" style="188" customWidth="1"/>
    <col min="1808" max="1808" width="13.28515625" style="188" customWidth="1"/>
    <col min="1809" max="1809" width="12.28515625" style="188" customWidth="1"/>
    <col min="1810" max="1810" width="13.140625" style="188" customWidth="1"/>
    <col min="1811" max="1811" width="13.85546875" style="188" customWidth="1"/>
    <col min="1812" max="1812" width="12.85546875" style="188" customWidth="1"/>
    <col min="1813" max="1813" width="12.5703125" style="188" customWidth="1"/>
    <col min="1814" max="1814" width="13.42578125" style="188" customWidth="1"/>
    <col min="1815" max="1815" width="13.5703125" style="188" customWidth="1"/>
    <col min="1816" max="1816" width="12.140625" style="188" customWidth="1"/>
    <col min="1817" max="1817" width="13" style="188" customWidth="1"/>
    <col min="1818" max="2048" width="9.140625" style="188"/>
    <col min="2049" max="2049" width="3.5703125" style="188" customWidth="1"/>
    <col min="2050" max="2050" width="17.85546875" style="188" customWidth="1"/>
    <col min="2051" max="2051" width="5.5703125" style="188" customWidth="1"/>
    <col min="2052" max="2052" width="5.7109375" style="188" customWidth="1"/>
    <col min="2053" max="2053" width="6.5703125" style="188" customWidth="1"/>
    <col min="2054" max="2054" width="5.5703125" style="188" customWidth="1"/>
    <col min="2055" max="2055" width="6.85546875" style="188" customWidth="1"/>
    <col min="2056" max="2056" width="10" style="188" customWidth="1"/>
    <col min="2057" max="2057" width="8.7109375" style="188" customWidth="1"/>
    <col min="2058" max="2060" width="13.42578125" style="188" customWidth="1"/>
    <col min="2061" max="2061" width="13.28515625" style="188" customWidth="1"/>
    <col min="2062" max="2062" width="14" style="188" customWidth="1"/>
    <col min="2063" max="2063" width="13.42578125" style="188" customWidth="1"/>
    <col min="2064" max="2064" width="13.28515625" style="188" customWidth="1"/>
    <col min="2065" max="2065" width="12.28515625" style="188" customWidth="1"/>
    <col min="2066" max="2066" width="13.140625" style="188" customWidth="1"/>
    <col min="2067" max="2067" width="13.85546875" style="188" customWidth="1"/>
    <col min="2068" max="2068" width="12.85546875" style="188" customWidth="1"/>
    <col min="2069" max="2069" width="12.5703125" style="188" customWidth="1"/>
    <col min="2070" max="2070" width="13.42578125" style="188" customWidth="1"/>
    <col min="2071" max="2071" width="13.5703125" style="188" customWidth="1"/>
    <col min="2072" max="2072" width="12.140625" style="188" customWidth="1"/>
    <col min="2073" max="2073" width="13" style="188" customWidth="1"/>
    <col min="2074" max="2304" width="9.140625" style="188"/>
    <col min="2305" max="2305" width="3.5703125" style="188" customWidth="1"/>
    <col min="2306" max="2306" width="17.85546875" style="188" customWidth="1"/>
    <col min="2307" max="2307" width="5.5703125" style="188" customWidth="1"/>
    <col min="2308" max="2308" width="5.7109375" style="188" customWidth="1"/>
    <col min="2309" max="2309" width="6.5703125" style="188" customWidth="1"/>
    <col min="2310" max="2310" width="5.5703125" style="188" customWidth="1"/>
    <col min="2311" max="2311" width="6.85546875" style="188" customWidth="1"/>
    <col min="2312" max="2312" width="10" style="188" customWidth="1"/>
    <col min="2313" max="2313" width="8.7109375" style="188" customWidth="1"/>
    <col min="2314" max="2316" width="13.42578125" style="188" customWidth="1"/>
    <col min="2317" max="2317" width="13.28515625" style="188" customWidth="1"/>
    <col min="2318" max="2318" width="14" style="188" customWidth="1"/>
    <col min="2319" max="2319" width="13.42578125" style="188" customWidth="1"/>
    <col min="2320" max="2320" width="13.28515625" style="188" customWidth="1"/>
    <col min="2321" max="2321" width="12.28515625" style="188" customWidth="1"/>
    <col min="2322" max="2322" width="13.140625" style="188" customWidth="1"/>
    <col min="2323" max="2323" width="13.85546875" style="188" customWidth="1"/>
    <col min="2324" max="2324" width="12.85546875" style="188" customWidth="1"/>
    <col min="2325" max="2325" width="12.5703125" style="188" customWidth="1"/>
    <col min="2326" max="2326" width="13.42578125" style="188" customWidth="1"/>
    <col min="2327" max="2327" width="13.5703125" style="188" customWidth="1"/>
    <col min="2328" max="2328" width="12.140625" style="188" customWidth="1"/>
    <col min="2329" max="2329" width="13" style="188" customWidth="1"/>
    <col min="2330" max="2560" width="9.140625" style="188"/>
    <col min="2561" max="2561" width="3.5703125" style="188" customWidth="1"/>
    <col min="2562" max="2562" width="17.85546875" style="188" customWidth="1"/>
    <col min="2563" max="2563" width="5.5703125" style="188" customWidth="1"/>
    <col min="2564" max="2564" width="5.7109375" style="188" customWidth="1"/>
    <col min="2565" max="2565" width="6.5703125" style="188" customWidth="1"/>
    <col min="2566" max="2566" width="5.5703125" style="188" customWidth="1"/>
    <col min="2567" max="2567" width="6.85546875" style="188" customWidth="1"/>
    <col min="2568" max="2568" width="10" style="188" customWidth="1"/>
    <col min="2569" max="2569" width="8.7109375" style="188" customWidth="1"/>
    <col min="2570" max="2572" width="13.42578125" style="188" customWidth="1"/>
    <col min="2573" max="2573" width="13.28515625" style="188" customWidth="1"/>
    <col min="2574" max="2574" width="14" style="188" customWidth="1"/>
    <col min="2575" max="2575" width="13.42578125" style="188" customWidth="1"/>
    <col min="2576" max="2576" width="13.28515625" style="188" customWidth="1"/>
    <col min="2577" max="2577" width="12.28515625" style="188" customWidth="1"/>
    <col min="2578" max="2578" width="13.140625" style="188" customWidth="1"/>
    <col min="2579" max="2579" width="13.85546875" style="188" customWidth="1"/>
    <col min="2580" max="2580" width="12.85546875" style="188" customWidth="1"/>
    <col min="2581" max="2581" width="12.5703125" style="188" customWidth="1"/>
    <col min="2582" max="2582" width="13.42578125" style="188" customWidth="1"/>
    <col min="2583" max="2583" width="13.5703125" style="188" customWidth="1"/>
    <col min="2584" max="2584" width="12.140625" style="188" customWidth="1"/>
    <col min="2585" max="2585" width="13" style="188" customWidth="1"/>
    <col min="2586" max="2816" width="9.140625" style="188"/>
    <col min="2817" max="2817" width="3.5703125" style="188" customWidth="1"/>
    <col min="2818" max="2818" width="17.85546875" style="188" customWidth="1"/>
    <col min="2819" max="2819" width="5.5703125" style="188" customWidth="1"/>
    <col min="2820" max="2820" width="5.7109375" style="188" customWidth="1"/>
    <col min="2821" max="2821" width="6.5703125" style="188" customWidth="1"/>
    <col min="2822" max="2822" width="5.5703125" style="188" customWidth="1"/>
    <col min="2823" max="2823" width="6.85546875" style="188" customWidth="1"/>
    <col min="2824" max="2824" width="10" style="188" customWidth="1"/>
    <col min="2825" max="2825" width="8.7109375" style="188" customWidth="1"/>
    <col min="2826" max="2828" width="13.42578125" style="188" customWidth="1"/>
    <col min="2829" max="2829" width="13.28515625" style="188" customWidth="1"/>
    <col min="2830" max="2830" width="14" style="188" customWidth="1"/>
    <col min="2831" max="2831" width="13.42578125" style="188" customWidth="1"/>
    <col min="2832" max="2832" width="13.28515625" style="188" customWidth="1"/>
    <col min="2833" max="2833" width="12.28515625" style="188" customWidth="1"/>
    <col min="2834" max="2834" width="13.140625" style="188" customWidth="1"/>
    <col min="2835" max="2835" width="13.85546875" style="188" customWidth="1"/>
    <col min="2836" max="2836" width="12.85546875" style="188" customWidth="1"/>
    <col min="2837" max="2837" width="12.5703125" style="188" customWidth="1"/>
    <col min="2838" max="2838" width="13.42578125" style="188" customWidth="1"/>
    <col min="2839" max="2839" width="13.5703125" style="188" customWidth="1"/>
    <col min="2840" max="2840" width="12.140625" style="188" customWidth="1"/>
    <col min="2841" max="2841" width="13" style="188" customWidth="1"/>
    <col min="2842" max="3072" width="9.140625" style="188"/>
    <col min="3073" max="3073" width="3.5703125" style="188" customWidth="1"/>
    <col min="3074" max="3074" width="17.85546875" style="188" customWidth="1"/>
    <col min="3075" max="3075" width="5.5703125" style="188" customWidth="1"/>
    <col min="3076" max="3076" width="5.7109375" style="188" customWidth="1"/>
    <col min="3077" max="3077" width="6.5703125" style="188" customWidth="1"/>
    <col min="3078" max="3078" width="5.5703125" style="188" customWidth="1"/>
    <col min="3079" max="3079" width="6.85546875" style="188" customWidth="1"/>
    <col min="3080" max="3080" width="10" style="188" customWidth="1"/>
    <col min="3081" max="3081" width="8.7109375" style="188" customWidth="1"/>
    <col min="3082" max="3084" width="13.42578125" style="188" customWidth="1"/>
    <col min="3085" max="3085" width="13.28515625" style="188" customWidth="1"/>
    <col min="3086" max="3086" width="14" style="188" customWidth="1"/>
    <col min="3087" max="3087" width="13.42578125" style="188" customWidth="1"/>
    <col min="3088" max="3088" width="13.28515625" style="188" customWidth="1"/>
    <col min="3089" max="3089" width="12.28515625" style="188" customWidth="1"/>
    <col min="3090" max="3090" width="13.140625" style="188" customWidth="1"/>
    <col min="3091" max="3091" width="13.85546875" style="188" customWidth="1"/>
    <col min="3092" max="3092" width="12.85546875" style="188" customWidth="1"/>
    <col min="3093" max="3093" width="12.5703125" style="188" customWidth="1"/>
    <col min="3094" max="3094" width="13.42578125" style="188" customWidth="1"/>
    <col min="3095" max="3095" width="13.5703125" style="188" customWidth="1"/>
    <col min="3096" max="3096" width="12.140625" style="188" customWidth="1"/>
    <col min="3097" max="3097" width="13" style="188" customWidth="1"/>
    <col min="3098" max="3328" width="9.140625" style="188"/>
    <col min="3329" max="3329" width="3.5703125" style="188" customWidth="1"/>
    <col min="3330" max="3330" width="17.85546875" style="188" customWidth="1"/>
    <col min="3331" max="3331" width="5.5703125" style="188" customWidth="1"/>
    <col min="3332" max="3332" width="5.7109375" style="188" customWidth="1"/>
    <col min="3333" max="3333" width="6.5703125" style="188" customWidth="1"/>
    <col min="3334" max="3334" width="5.5703125" style="188" customWidth="1"/>
    <col min="3335" max="3335" width="6.85546875" style="188" customWidth="1"/>
    <col min="3336" max="3336" width="10" style="188" customWidth="1"/>
    <col min="3337" max="3337" width="8.7109375" style="188" customWidth="1"/>
    <col min="3338" max="3340" width="13.42578125" style="188" customWidth="1"/>
    <col min="3341" max="3341" width="13.28515625" style="188" customWidth="1"/>
    <col min="3342" max="3342" width="14" style="188" customWidth="1"/>
    <col min="3343" max="3343" width="13.42578125" style="188" customWidth="1"/>
    <col min="3344" max="3344" width="13.28515625" style="188" customWidth="1"/>
    <col min="3345" max="3345" width="12.28515625" style="188" customWidth="1"/>
    <col min="3346" max="3346" width="13.140625" style="188" customWidth="1"/>
    <col min="3347" max="3347" width="13.85546875" style="188" customWidth="1"/>
    <col min="3348" max="3348" width="12.85546875" style="188" customWidth="1"/>
    <col min="3349" max="3349" width="12.5703125" style="188" customWidth="1"/>
    <col min="3350" max="3350" width="13.42578125" style="188" customWidth="1"/>
    <col min="3351" max="3351" width="13.5703125" style="188" customWidth="1"/>
    <col min="3352" max="3352" width="12.140625" style="188" customWidth="1"/>
    <col min="3353" max="3353" width="13" style="188" customWidth="1"/>
    <col min="3354" max="3584" width="9.140625" style="188"/>
    <col min="3585" max="3585" width="3.5703125" style="188" customWidth="1"/>
    <col min="3586" max="3586" width="17.85546875" style="188" customWidth="1"/>
    <col min="3587" max="3587" width="5.5703125" style="188" customWidth="1"/>
    <col min="3588" max="3588" width="5.7109375" style="188" customWidth="1"/>
    <col min="3589" max="3589" width="6.5703125" style="188" customWidth="1"/>
    <col min="3590" max="3590" width="5.5703125" style="188" customWidth="1"/>
    <col min="3591" max="3591" width="6.85546875" style="188" customWidth="1"/>
    <col min="3592" max="3592" width="10" style="188" customWidth="1"/>
    <col min="3593" max="3593" width="8.7109375" style="188" customWidth="1"/>
    <col min="3594" max="3596" width="13.42578125" style="188" customWidth="1"/>
    <col min="3597" max="3597" width="13.28515625" style="188" customWidth="1"/>
    <col min="3598" max="3598" width="14" style="188" customWidth="1"/>
    <col min="3599" max="3599" width="13.42578125" style="188" customWidth="1"/>
    <col min="3600" max="3600" width="13.28515625" style="188" customWidth="1"/>
    <col min="3601" max="3601" width="12.28515625" style="188" customWidth="1"/>
    <col min="3602" max="3602" width="13.140625" style="188" customWidth="1"/>
    <col min="3603" max="3603" width="13.85546875" style="188" customWidth="1"/>
    <col min="3604" max="3604" width="12.85546875" style="188" customWidth="1"/>
    <col min="3605" max="3605" width="12.5703125" style="188" customWidth="1"/>
    <col min="3606" max="3606" width="13.42578125" style="188" customWidth="1"/>
    <col min="3607" max="3607" width="13.5703125" style="188" customWidth="1"/>
    <col min="3608" max="3608" width="12.140625" style="188" customWidth="1"/>
    <col min="3609" max="3609" width="13" style="188" customWidth="1"/>
    <col min="3610" max="3840" width="9.140625" style="188"/>
    <col min="3841" max="3841" width="3.5703125" style="188" customWidth="1"/>
    <col min="3842" max="3842" width="17.85546875" style="188" customWidth="1"/>
    <col min="3843" max="3843" width="5.5703125" style="188" customWidth="1"/>
    <col min="3844" max="3844" width="5.7109375" style="188" customWidth="1"/>
    <col min="3845" max="3845" width="6.5703125" style="188" customWidth="1"/>
    <col min="3846" max="3846" width="5.5703125" style="188" customWidth="1"/>
    <col min="3847" max="3847" width="6.85546875" style="188" customWidth="1"/>
    <col min="3848" max="3848" width="10" style="188" customWidth="1"/>
    <col min="3849" max="3849" width="8.7109375" style="188" customWidth="1"/>
    <col min="3850" max="3852" width="13.42578125" style="188" customWidth="1"/>
    <col min="3853" max="3853" width="13.28515625" style="188" customWidth="1"/>
    <col min="3854" max="3854" width="14" style="188" customWidth="1"/>
    <col min="3855" max="3855" width="13.42578125" style="188" customWidth="1"/>
    <col min="3856" max="3856" width="13.28515625" style="188" customWidth="1"/>
    <col min="3857" max="3857" width="12.28515625" style="188" customWidth="1"/>
    <col min="3858" max="3858" width="13.140625" style="188" customWidth="1"/>
    <col min="3859" max="3859" width="13.85546875" style="188" customWidth="1"/>
    <col min="3860" max="3860" width="12.85546875" style="188" customWidth="1"/>
    <col min="3861" max="3861" width="12.5703125" style="188" customWidth="1"/>
    <col min="3862" max="3862" width="13.42578125" style="188" customWidth="1"/>
    <col min="3863" max="3863" width="13.5703125" style="188" customWidth="1"/>
    <col min="3864" max="3864" width="12.140625" style="188" customWidth="1"/>
    <col min="3865" max="3865" width="13" style="188" customWidth="1"/>
    <col min="3866" max="4096" width="9.140625" style="188"/>
    <col min="4097" max="4097" width="3.5703125" style="188" customWidth="1"/>
    <col min="4098" max="4098" width="17.85546875" style="188" customWidth="1"/>
    <col min="4099" max="4099" width="5.5703125" style="188" customWidth="1"/>
    <col min="4100" max="4100" width="5.7109375" style="188" customWidth="1"/>
    <col min="4101" max="4101" width="6.5703125" style="188" customWidth="1"/>
    <col min="4102" max="4102" width="5.5703125" style="188" customWidth="1"/>
    <col min="4103" max="4103" width="6.85546875" style="188" customWidth="1"/>
    <col min="4104" max="4104" width="10" style="188" customWidth="1"/>
    <col min="4105" max="4105" width="8.7109375" style="188" customWidth="1"/>
    <col min="4106" max="4108" width="13.42578125" style="188" customWidth="1"/>
    <col min="4109" max="4109" width="13.28515625" style="188" customWidth="1"/>
    <col min="4110" max="4110" width="14" style="188" customWidth="1"/>
    <col min="4111" max="4111" width="13.42578125" style="188" customWidth="1"/>
    <col min="4112" max="4112" width="13.28515625" style="188" customWidth="1"/>
    <col min="4113" max="4113" width="12.28515625" style="188" customWidth="1"/>
    <col min="4114" max="4114" width="13.140625" style="188" customWidth="1"/>
    <col min="4115" max="4115" width="13.85546875" style="188" customWidth="1"/>
    <col min="4116" max="4116" width="12.85546875" style="188" customWidth="1"/>
    <col min="4117" max="4117" width="12.5703125" style="188" customWidth="1"/>
    <col min="4118" max="4118" width="13.42578125" style="188" customWidth="1"/>
    <col min="4119" max="4119" width="13.5703125" style="188" customWidth="1"/>
    <col min="4120" max="4120" width="12.140625" style="188" customWidth="1"/>
    <col min="4121" max="4121" width="13" style="188" customWidth="1"/>
    <col min="4122" max="4352" width="9.140625" style="188"/>
    <col min="4353" max="4353" width="3.5703125" style="188" customWidth="1"/>
    <col min="4354" max="4354" width="17.85546875" style="188" customWidth="1"/>
    <col min="4355" max="4355" width="5.5703125" style="188" customWidth="1"/>
    <col min="4356" max="4356" width="5.7109375" style="188" customWidth="1"/>
    <col min="4357" max="4357" width="6.5703125" style="188" customWidth="1"/>
    <col min="4358" max="4358" width="5.5703125" style="188" customWidth="1"/>
    <col min="4359" max="4359" width="6.85546875" style="188" customWidth="1"/>
    <col min="4360" max="4360" width="10" style="188" customWidth="1"/>
    <col min="4361" max="4361" width="8.7109375" style="188" customWidth="1"/>
    <col min="4362" max="4364" width="13.42578125" style="188" customWidth="1"/>
    <col min="4365" max="4365" width="13.28515625" style="188" customWidth="1"/>
    <col min="4366" max="4366" width="14" style="188" customWidth="1"/>
    <col min="4367" max="4367" width="13.42578125" style="188" customWidth="1"/>
    <col min="4368" max="4368" width="13.28515625" style="188" customWidth="1"/>
    <col min="4369" max="4369" width="12.28515625" style="188" customWidth="1"/>
    <col min="4370" max="4370" width="13.140625" style="188" customWidth="1"/>
    <col min="4371" max="4371" width="13.85546875" style="188" customWidth="1"/>
    <col min="4372" max="4372" width="12.85546875" style="188" customWidth="1"/>
    <col min="4373" max="4373" width="12.5703125" style="188" customWidth="1"/>
    <col min="4374" max="4374" width="13.42578125" style="188" customWidth="1"/>
    <col min="4375" max="4375" width="13.5703125" style="188" customWidth="1"/>
    <col min="4376" max="4376" width="12.140625" style="188" customWidth="1"/>
    <col min="4377" max="4377" width="13" style="188" customWidth="1"/>
    <col min="4378" max="4608" width="9.140625" style="188"/>
    <col min="4609" max="4609" width="3.5703125" style="188" customWidth="1"/>
    <col min="4610" max="4610" width="17.85546875" style="188" customWidth="1"/>
    <col min="4611" max="4611" width="5.5703125" style="188" customWidth="1"/>
    <col min="4612" max="4612" width="5.7109375" style="188" customWidth="1"/>
    <col min="4613" max="4613" width="6.5703125" style="188" customWidth="1"/>
    <col min="4614" max="4614" width="5.5703125" style="188" customWidth="1"/>
    <col min="4615" max="4615" width="6.85546875" style="188" customWidth="1"/>
    <col min="4616" max="4616" width="10" style="188" customWidth="1"/>
    <col min="4617" max="4617" width="8.7109375" style="188" customWidth="1"/>
    <col min="4618" max="4620" width="13.42578125" style="188" customWidth="1"/>
    <col min="4621" max="4621" width="13.28515625" style="188" customWidth="1"/>
    <col min="4622" max="4622" width="14" style="188" customWidth="1"/>
    <col min="4623" max="4623" width="13.42578125" style="188" customWidth="1"/>
    <col min="4624" max="4624" width="13.28515625" style="188" customWidth="1"/>
    <col min="4625" max="4625" width="12.28515625" style="188" customWidth="1"/>
    <col min="4626" max="4626" width="13.140625" style="188" customWidth="1"/>
    <col min="4627" max="4627" width="13.85546875" style="188" customWidth="1"/>
    <col min="4628" max="4628" width="12.85546875" style="188" customWidth="1"/>
    <col min="4629" max="4629" width="12.5703125" style="188" customWidth="1"/>
    <col min="4630" max="4630" width="13.42578125" style="188" customWidth="1"/>
    <col min="4631" max="4631" width="13.5703125" style="188" customWidth="1"/>
    <col min="4632" max="4632" width="12.140625" style="188" customWidth="1"/>
    <col min="4633" max="4633" width="13" style="188" customWidth="1"/>
    <col min="4634" max="4864" width="9.140625" style="188"/>
    <col min="4865" max="4865" width="3.5703125" style="188" customWidth="1"/>
    <col min="4866" max="4866" width="17.85546875" style="188" customWidth="1"/>
    <col min="4867" max="4867" width="5.5703125" style="188" customWidth="1"/>
    <col min="4868" max="4868" width="5.7109375" style="188" customWidth="1"/>
    <col min="4869" max="4869" width="6.5703125" style="188" customWidth="1"/>
    <col min="4870" max="4870" width="5.5703125" style="188" customWidth="1"/>
    <col min="4871" max="4871" width="6.85546875" style="188" customWidth="1"/>
    <col min="4872" max="4872" width="10" style="188" customWidth="1"/>
    <col min="4873" max="4873" width="8.7109375" style="188" customWidth="1"/>
    <col min="4874" max="4876" width="13.42578125" style="188" customWidth="1"/>
    <col min="4877" max="4877" width="13.28515625" style="188" customWidth="1"/>
    <col min="4878" max="4878" width="14" style="188" customWidth="1"/>
    <col min="4879" max="4879" width="13.42578125" style="188" customWidth="1"/>
    <col min="4880" max="4880" width="13.28515625" style="188" customWidth="1"/>
    <col min="4881" max="4881" width="12.28515625" style="188" customWidth="1"/>
    <col min="4882" max="4882" width="13.140625" style="188" customWidth="1"/>
    <col min="4883" max="4883" width="13.85546875" style="188" customWidth="1"/>
    <col min="4884" max="4884" width="12.85546875" style="188" customWidth="1"/>
    <col min="4885" max="4885" width="12.5703125" style="188" customWidth="1"/>
    <col min="4886" max="4886" width="13.42578125" style="188" customWidth="1"/>
    <col min="4887" max="4887" width="13.5703125" style="188" customWidth="1"/>
    <col min="4888" max="4888" width="12.140625" style="188" customWidth="1"/>
    <col min="4889" max="4889" width="13" style="188" customWidth="1"/>
    <col min="4890" max="5120" width="9.140625" style="188"/>
    <col min="5121" max="5121" width="3.5703125" style="188" customWidth="1"/>
    <col min="5122" max="5122" width="17.85546875" style="188" customWidth="1"/>
    <col min="5123" max="5123" width="5.5703125" style="188" customWidth="1"/>
    <col min="5124" max="5124" width="5.7109375" style="188" customWidth="1"/>
    <col min="5125" max="5125" width="6.5703125" style="188" customWidth="1"/>
    <col min="5126" max="5126" width="5.5703125" style="188" customWidth="1"/>
    <col min="5127" max="5127" width="6.85546875" style="188" customWidth="1"/>
    <col min="5128" max="5128" width="10" style="188" customWidth="1"/>
    <col min="5129" max="5129" width="8.7109375" style="188" customWidth="1"/>
    <col min="5130" max="5132" width="13.42578125" style="188" customWidth="1"/>
    <col min="5133" max="5133" width="13.28515625" style="188" customWidth="1"/>
    <col min="5134" max="5134" width="14" style="188" customWidth="1"/>
    <col min="5135" max="5135" width="13.42578125" style="188" customWidth="1"/>
    <col min="5136" max="5136" width="13.28515625" style="188" customWidth="1"/>
    <col min="5137" max="5137" width="12.28515625" style="188" customWidth="1"/>
    <col min="5138" max="5138" width="13.140625" style="188" customWidth="1"/>
    <col min="5139" max="5139" width="13.85546875" style="188" customWidth="1"/>
    <col min="5140" max="5140" width="12.85546875" style="188" customWidth="1"/>
    <col min="5141" max="5141" width="12.5703125" style="188" customWidth="1"/>
    <col min="5142" max="5142" width="13.42578125" style="188" customWidth="1"/>
    <col min="5143" max="5143" width="13.5703125" style="188" customWidth="1"/>
    <col min="5144" max="5144" width="12.140625" style="188" customWidth="1"/>
    <col min="5145" max="5145" width="13" style="188" customWidth="1"/>
    <col min="5146" max="5376" width="9.140625" style="188"/>
    <col min="5377" max="5377" width="3.5703125" style="188" customWidth="1"/>
    <col min="5378" max="5378" width="17.85546875" style="188" customWidth="1"/>
    <col min="5379" max="5379" width="5.5703125" style="188" customWidth="1"/>
    <col min="5380" max="5380" width="5.7109375" style="188" customWidth="1"/>
    <col min="5381" max="5381" width="6.5703125" style="188" customWidth="1"/>
    <col min="5382" max="5382" width="5.5703125" style="188" customWidth="1"/>
    <col min="5383" max="5383" width="6.85546875" style="188" customWidth="1"/>
    <col min="5384" max="5384" width="10" style="188" customWidth="1"/>
    <col min="5385" max="5385" width="8.7109375" style="188" customWidth="1"/>
    <col min="5386" max="5388" width="13.42578125" style="188" customWidth="1"/>
    <col min="5389" max="5389" width="13.28515625" style="188" customWidth="1"/>
    <col min="5390" max="5390" width="14" style="188" customWidth="1"/>
    <col min="5391" max="5391" width="13.42578125" style="188" customWidth="1"/>
    <col min="5392" max="5392" width="13.28515625" style="188" customWidth="1"/>
    <col min="5393" max="5393" width="12.28515625" style="188" customWidth="1"/>
    <col min="5394" max="5394" width="13.140625" style="188" customWidth="1"/>
    <col min="5395" max="5395" width="13.85546875" style="188" customWidth="1"/>
    <col min="5396" max="5396" width="12.85546875" style="188" customWidth="1"/>
    <col min="5397" max="5397" width="12.5703125" style="188" customWidth="1"/>
    <col min="5398" max="5398" width="13.42578125" style="188" customWidth="1"/>
    <col min="5399" max="5399" width="13.5703125" style="188" customWidth="1"/>
    <col min="5400" max="5400" width="12.140625" style="188" customWidth="1"/>
    <col min="5401" max="5401" width="13" style="188" customWidth="1"/>
    <col min="5402" max="5632" width="9.140625" style="188"/>
    <col min="5633" max="5633" width="3.5703125" style="188" customWidth="1"/>
    <col min="5634" max="5634" width="17.85546875" style="188" customWidth="1"/>
    <col min="5635" max="5635" width="5.5703125" style="188" customWidth="1"/>
    <col min="5636" max="5636" width="5.7109375" style="188" customWidth="1"/>
    <col min="5637" max="5637" width="6.5703125" style="188" customWidth="1"/>
    <col min="5638" max="5638" width="5.5703125" style="188" customWidth="1"/>
    <col min="5639" max="5639" width="6.85546875" style="188" customWidth="1"/>
    <col min="5640" max="5640" width="10" style="188" customWidth="1"/>
    <col min="5641" max="5641" width="8.7109375" style="188" customWidth="1"/>
    <col min="5642" max="5644" width="13.42578125" style="188" customWidth="1"/>
    <col min="5645" max="5645" width="13.28515625" style="188" customWidth="1"/>
    <col min="5646" max="5646" width="14" style="188" customWidth="1"/>
    <col min="5647" max="5647" width="13.42578125" style="188" customWidth="1"/>
    <col min="5648" max="5648" width="13.28515625" style="188" customWidth="1"/>
    <col min="5649" max="5649" width="12.28515625" style="188" customWidth="1"/>
    <col min="5650" max="5650" width="13.140625" style="188" customWidth="1"/>
    <col min="5651" max="5651" width="13.85546875" style="188" customWidth="1"/>
    <col min="5652" max="5652" width="12.85546875" style="188" customWidth="1"/>
    <col min="5653" max="5653" width="12.5703125" style="188" customWidth="1"/>
    <col min="5654" max="5654" width="13.42578125" style="188" customWidth="1"/>
    <col min="5655" max="5655" width="13.5703125" style="188" customWidth="1"/>
    <col min="5656" max="5656" width="12.140625" style="188" customWidth="1"/>
    <col min="5657" max="5657" width="13" style="188" customWidth="1"/>
    <col min="5658" max="5888" width="9.140625" style="188"/>
    <col min="5889" max="5889" width="3.5703125" style="188" customWidth="1"/>
    <col min="5890" max="5890" width="17.85546875" style="188" customWidth="1"/>
    <col min="5891" max="5891" width="5.5703125" style="188" customWidth="1"/>
    <col min="5892" max="5892" width="5.7109375" style="188" customWidth="1"/>
    <col min="5893" max="5893" width="6.5703125" style="188" customWidth="1"/>
    <col min="5894" max="5894" width="5.5703125" style="188" customWidth="1"/>
    <col min="5895" max="5895" width="6.85546875" style="188" customWidth="1"/>
    <col min="5896" max="5896" width="10" style="188" customWidth="1"/>
    <col min="5897" max="5897" width="8.7109375" style="188" customWidth="1"/>
    <col min="5898" max="5900" width="13.42578125" style="188" customWidth="1"/>
    <col min="5901" max="5901" width="13.28515625" style="188" customWidth="1"/>
    <col min="5902" max="5902" width="14" style="188" customWidth="1"/>
    <col min="5903" max="5903" width="13.42578125" style="188" customWidth="1"/>
    <col min="5904" max="5904" width="13.28515625" style="188" customWidth="1"/>
    <col min="5905" max="5905" width="12.28515625" style="188" customWidth="1"/>
    <col min="5906" max="5906" width="13.140625" style="188" customWidth="1"/>
    <col min="5907" max="5907" width="13.85546875" style="188" customWidth="1"/>
    <col min="5908" max="5908" width="12.85546875" style="188" customWidth="1"/>
    <col min="5909" max="5909" width="12.5703125" style="188" customWidth="1"/>
    <col min="5910" max="5910" width="13.42578125" style="188" customWidth="1"/>
    <col min="5911" max="5911" width="13.5703125" style="188" customWidth="1"/>
    <col min="5912" max="5912" width="12.140625" style="188" customWidth="1"/>
    <col min="5913" max="5913" width="13" style="188" customWidth="1"/>
    <col min="5914" max="6144" width="9.140625" style="188"/>
    <col min="6145" max="6145" width="3.5703125" style="188" customWidth="1"/>
    <col min="6146" max="6146" width="17.85546875" style="188" customWidth="1"/>
    <col min="6147" max="6147" width="5.5703125" style="188" customWidth="1"/>
    <col min="6148" max="6148" width="5.7109375" style="188" customWidth="1"/>
    <col min="6149" max="6149" width="6.5703125" style="188" customWidth="1"/>
    <col min="6150" max="6150" width="5.5703125" style="188" customWidth="1"/>
    <col min="6151" max="6151" width="6.85546875" style="188" customWidth="1"/>
    <col min="6152" max="6152" width="10" style="188" customWidth="1"/>
    <col min="6153" max="6153" width="8.7109375" style="188" customWidth="1"/>
    <col min="6154" max="6156" width="13.42578125" style="188" customWidth="1"/>
    <col min="6157" max="6157" width="13.28515625" style="188" customWidth="1"/>
    <col min="6158" max="6158" width="14" style="188" customWidth="1"/>
    <col min="6159" max="6159" width="13.42578125" style="188" customWidth="1"/>
    <col min="6160" max="6160" width="13.28515625" style="188" customWidth="1"/>
    <col min="6161" max="6161" width="12.28515625" style="188" customWidth="1"/>
    <col min="6162" max="6162" width="13.140625" style="188" customWidth="1"/>
    <col min="6163" max="6163" width="13.85546875" style="188" customWidth="1"/>
    <col min="6164" max="6164" width="12.85546875" style="188" customWidth="1"/>
    <col min="6165" max="6165" width="12.5703125" style="188" customWidth="1"/>
    <col min="6166" max="6166" width="13.42578125" style="188" customWidth="1"/>
    <col min="6167" max="6167" width="13.5703125" style="188" customWidth="1"/>
    <col min="6168" max="6168" width="12.140625" style="188" customWidth="1"/>
    <col min="6169" max="6169" width="13" style="188" customWidth="1"/>
    <col min="6170" max="6400" width="9.140625" style="188"/>
    <col min="6401" max="6401" width="3.5703125" style="188" customWidth="1"/>
    <col min="6402" max="6402" width="17.85546875" style="188" customWidth="1"/>
    <col min="6403" max="6403" width="5.5703125" style="188" customWidth="1"/>
    <col min="6404" max="6404" width="5.7109375" style="188" customWidth="1"/>
    <col min="6405" max="6405" width="6.5703125" style="188" customWidth="1"/>
    <col min="6406" max="6406" width="5.5703125" style="188" customWidth="1"/>
    <col min="6407" max="6407" width="6.85546875" style="188" customWidth="1"/>
    <col min="6408" max="6408" width="10" style="188" customWidth="1"/>
    <col min="6409" max="6409" width="8.7109375" style="188" customWidth="1"/>
    <col min="6410" max="6412" width="13.42578125" style="188" customWidth="1"/>
    <col min="6413" max="6413" width="13.28515625" style="188" customWidth="1"/>
    <col min="6414" max="6414" width="14" style="188" customWidth="1"/>
    <col min="6415" max="6415" width="13.42578125" style="188" customWidth="1"/>
    <col min="6416" max="6416" width="13.28515625" style="188" customWidth="1"/>
    <col min="6417" max="6417" width="12.28515625" style="188" customWidth="1"/>
    <col min="6418" max="6418" width="13.140625" style="188" customWidth="1"/>
    <col min="6419" max="6419" width="13.85546875" style="188" customWidth="1"/>
    <col min="6420" max="6420" width="12.85546875" style="188" customWidth="1"/>
    <col min="6421" max="6421" width="12.5703125" style="188" customWidth="1"/>
    <col min="6422" max="6422" width="13.42578125" style="188" customWidth="1"/>
    <col min="6423" max="6423" width="13.5703125" style="188" customWidth="1"/>
    <col min="6424" max="6424" width="12.140625" style="188" customWidth="1"/>
    <col min="6425" max="6425" width="13" style="188" customWidth="1"/>
    <col min="6426" max="6656" width="9.140625" style="188"/>
    <col min="6657" max="6657" width="3.5703125" style="188" customWidth="1"/>
    <col min="6658" max="6658" width="17.85546875" style="188" customWidth="1"/>
    <col min="6659" max="6659" width="5.5703125" style="188" customWidth="1"/>
    <col min="6660" max="6660" width="5.7109375" style="188" customWidth="1"/>
    <col min="6661" max="6661" width="6.5703125" style="188" customWidth="1"/>
    <col min="6662" max="6662" width="5.5703125" style="188" customWidth="1"/>
    <col min="6663" max="6663" width="6.85546875" style="188" customWidth="1"/>
    <col min="6664" max="6664" width="10" style="188" customWidth="1"/>
    <col min="6665" max="6665" width="8.7109375" style="188" customWidth="1"/>
    <col min="6666" max="6668" width="13.42578125" style="188" customWidth="1"/>
    <col min="6669" max="6669" width="13.28515625" style="188" customWidth="1"/>
    <col min="6670" max="6670" width="14" style="188" customWidth="1"/>
    <col min="6671" max="6671" width="13.42578125" style="188" customWidth="1"/>
    <col min="6672" max="6672" width="13.28515625" style="188" customWidth="1"/>
    <col min="6673" max="6673" width="12.28515625" style="188" customWidth="1"/>
    <col min="6674" max="6674" width="13.140625" style="188" customWidth="1"/>
    <col min="6675" max="6675" width="13.85546875" style="188" customWidth="1"/>
    <col min="6676" max="6676" width="12.85546875" style="188" customWidth="1"/>
    <col min="6677" max="6677" width="12.5703125" style="188" customWidth="1"/>
    <col min="6678" max="6678" width="13.42578125" style="188" customWidth="1"/>
    <col min="6679" max="6679" width="13.5703125" style="188" customWidth="1"/>
    <col min="6680" max="6680" width="12.140625" style="188" customWidth="1"/>
    <col min="6681" max="6681" width="13" style="188" customWidth="1"/>
    <col min="6682" max="6912" width="9.140625" style="188"/>
    <col min="6913" max="6913" width="3.5703125" style="188" customWidth="1"/>
    <col min="6914" max="6914" width="17.85546875" style="188" customWidth="1"/>
    <col min="6915" max="6915" width="5.5703125" style="188" customWidth="1"/>
    <col min="6916" max="6916" width="5.7109375" style="188" customWidth="1"/>
    <col min="6917" max="6917" width="6.5703125" style="188" customWidth="1"/>
    <col min="6918" max="6918" width="5.5703125" style="188" customWidth="1"/>
    <col min="6919" max="6919" width="6.85546875" style="188" customWidth="1"/>
    <col min="6920" max="6920" width="10" style="188" customWidth="1"/>
    <col min="6921" max="6921" width="8.7109375" style="188" customWidth="1"/>
    <col min="6922" max="6924" width="13.42578125" style="188" customWidth="1"/>
    <col min="6925" max="6925" width="13.28515625" style="188" customWidth="1"/>
    <col min="6926" max="6926" width="14" style="188" customWidth="1"/>
    <col min="6927" max="6927" width="13.42578125" style="188" customWidth="1"/>
    <col min="6928" max="6928" width="13.28515625" style="188" customWidth="1"/>
    <col min="6929" max="6929" width="12.28515625" style="188" customWidth="1"/>
    <col min="6930" max="6930" width="13.140625" style="188" customWidth="1"/>
    <col min="6931" max="6931" width="13.85546875" style="188" customWidth="1"/>
    <col min="6932" max="6932" width="12.85546875" style="188" customWidth="1"/>
    <col min="6933" max="6933" width="12.5703125" style="188" customWidth="1"/>
    <col min="6934" max="6934" width="13.42578125" style="188" customWidth="1"/>
    <col min="6935" max="6935" width="13.5703125" style="188" customWidth="1"/>
    <col min="6936" max="6936" width="12.140625" style="188" customWidth="1"/>
    <col min="6937" max="6937" width="13" style="188" customWidth="1"/>
    <col min="6938" max="7168" width="9.140625" style="188"/>
    <col min="7169" max="7169" width="3.5703125" style="188" customWidth="1"/>
    <col min="7170" max="7170" width="17.85546875" style="188" customWidth="1"/>
    <col min="7171" max="7171" width="5.5703125" style="188" customWidth="1"/>
    <col min="7172" max="7172" width="5.7109375" style="188" customWidth="1"/>
    <col min="7173" max="7173" width="6.5703125" style="188" customWidth="1"/>
    <col min="7174" max="7174" width="5.5703125" style="188" customWidth="1"/>
    <col min="7175" max="7175" width="6.85546875" style="188" customWidth="1"/>
    <col min="7176" max="7176" width="10" style="188" customWidth="1"/>
    <col min="7177" max="7177" width="8.7109375" style="188" customWidth="1"/>
    <col min="7178" max="7180" width="13.42578125" style="188" customWidth="1"/>
    <col min="7181" max="7181" width="13.28515625" style="188" customWidth="1"/>
    <col min="7182" max="7182" width="14" style="188" customWidth="1"/>
    <col min="7183" max="7183" width="13.42578125" style="188" customWidth="1"/>
    <col min="7184" max="7184" width="13.28515625" style="188" customWidth="1"/>
    <col min="7185" max="7185" width="12.28515625" style="188" customWidth="1"/>
    <col min="7186" max="7186" width="13.140625" style="188" customWidth="1"/>
    <col min="7187" max="7187" width="13.85546875" style="188" customWidth="1"/>
    <col min="7188" max="7188" width="12.85546875" style="188" customWidth="1"/>
    <col min="7189" max="7189" width="12.5703125" style="188" customWidth="1"/>
    <col min="7190" max="7190" width="13.42578125" style="188" customWidth="1"/>
    <col min="7191" max="7191" width="13.5703125" style="188" customWidth="1"/>
    <col min="7192" max="7192" width="12.140625" style="188" customWidth="1"/>
    <col min="7193" max="7193" width="13" style="188" customWidth="1"/>
    <col min="7194" max="7424" width="9.140625" style="188"/>
    <col min="7425" max="7425" width="3.5703125" style="188" customWidth="1"/>
    <col min="7426" max="7426" width="17.85546875" style="188" customWidth="1"/>
    <col min="7427" max="7427" width="5.5703125" style="188" customWidth="1"/>
    <col min="7428" max="7428" width="5.7109375" style="188" customWidth="1"/>
    <col min="7429" max="7429" width="6.5703125" style="188" customWidth="1"/>
    <col min="7430" max="7430" width="5.5703125" style="188" customWidth="1"/>
    <col min="7431" max="7431" width="6.85546875" style="188" customWidth="1"/>
    <col min="7432" max="7432" width="10" style="188" customWidth="1"/>
    <col min="7433" max="7433" width="8.7109375" style="188" customWidth="1"/>
    <col min="7434" max="7436" width="13.42578125" style="188" customWidth="1"/>
    <col min="7437" max="7437" width="13.28515625" style="188" customWidth="1"/>
    <col min="7438" max="7438" width="14" style="188" customWidth="1"/>
    <col min="7439" max="7439" width="13.42578125" style="188" customWidth="1"/>
    <col min="7440" max="7440" width="13.28515625" style="188" customWidth="1"/>
    <col min="7441" max="7441" width="12.28515625" style="188" customWidth="1"/>
    <col min="7442" max="7442" width="13.140625" style="188" customWidth="1"/>
    <col min="7443" max="7443" width="13.85546875" style="188" customWidth="1"/>
    <col min="7444" max="7444" width="12.85546875" style="188" customWidth="1"/>
    <col min="7445" max="7445" width="12.5703125" style="188" customWidth="1"/>
    <col min="7446" max="7446" width="13.42578125" style="188" customWidth="1"/>
    <col min="7447" max="7447" width="13.5703125" style="188" customWidth="1"/>
    <col min="7448" max="7448" width="12.140625" style="188" customWidth="1"/>
    <col min="7449" max="7449" width="13" style="188" customWidth="1"/>
    <col min="7450" max="7680" width="9.140625" style="188"/>
    <col min="7681" max="7681" width="3.5703125" style="188" customWidth="1"/>
    <col min="7682" max="7682" width="17.85546875" style="188" customWidth="1"/>
    <col min="7683" max="7683" width="5.5703125" style="188" customWidth="1"/>
    <col min="7684" max="7684" width="5.7109375" style="188" customWidth="1"/>
    <col min="7685" max="7685" width="6.5703125" style="188" customWidth="1"/>
    <col min="7686" max="7686" width="5.5703125" style="188" customWidth="1"/>
    <col min="7687" max="7687" width="6.85546875" style="188" customWidth="1"/>
    <col min="7688" max="7688" width="10" style="188" customWidth="1"/>
    <col min="7689" max="7689" width="8.7109375" style="188" customWidth="1"/>
    <col min="7690" max="7692" width="13.42578125" style="188" customWidth="1"/>
    <col min="7693" max="7693" width="13.28515625" style="188" customWidth="1"/>
    <col min="7694" max="7694" width="14" style="188" customWidth="1"/>
    <col min="7695" max="7695" width="13.42578125" style="188" customWidth="1"/>
    <col min="7696" max="7696" width="13.28515625" style="188" customWidth="1"/>
    <col min="7697" max="7697" width="12.28515625" style="188" customWidth="1"/>
    <col min="7698" max="7698" width="13.140625" style="188" customWidth="1"/>
    <col min="7699" max="7699" width="13.85546875" style="188" customWidth="1"/>
    <col min="7700" max="7700" width="12.85546875" style="188" customWidth="1"/>
    <col min="7701" max="7701" width="12.5703125" style="188" customWidth="1"/>
    <col min="7702" max="7702" width="13.42578125" style="188" customWidth="1"/>
    <col min="7703" max="7703" width="13.5703125" style="188" customWidth="1"/>
    <col min="7704" max="7704" width="12.140625" style="188" customWidth="1"/>
    <col min="7705" max="7705" width="13" style="188" customWidth="1"/>
    <col min="7706" max="7936" width="9.140625" style="188"/>
    <col min="7937" max="7937" width="3.5703125" style="188" customWidth="1"/>
    <col min="7938" max="7938" width="17.85546875" style="188" customWidth="1"/>
    <col min="7939" max="7939" width="5.5703125" style="188" customWidth="1"/>
    <col min="7940" max="7940" width="5.7109375" style="188" customWidth="1"/>
    <col min="7941" max="7941" width="6.5703125" style="188" customWidth="1"/>
    <col min="7942" max="7942" width="5.5703125" style="188" customWidth="1"/>
    <col min="7943" max="7943" width="6.85546875" style="188" customWidth="1"/>
    <col min="7944" max="7944" width="10" style="188" customWidth="1"/>
    <col min="7945" max="7945" width="8.7109375" style="188" customWidth="1"/>
    <col min="7946" max="7948" width="13.42578125" style="188" customWidth="1"/>
    <col min="7949" max="7949" width="13.28515625" style="188" customWidth="1"/>
    <col min="7950" max="7950" width="14" style="188" customWidth="1"/>
    <col min="7951" max="7951" width="13.42578125" style="188" customWidth="1"/>
    <col min="7952" max="7952" width="13.28515625" style="188" customWidth="1"/>
    <col min="7953" max="7953" width="12.28515625" style="188" customWidth="1"/>
    <col min="7954" max="7954" width="13.140625" style="188" customWidth="1"/>
    <col min="7955" max="7955" width="13.85546875" style="188" customWidth="1"/>
    <col min="7956" max="7956" width="12.85546875" style="188" customWidth="1"/>
    <col min="7957" max="7957" width="12.5703125" style="188" customWidth="1"/>
    <col min="7958" max="7958" width="13.42578125" style="188" customWidth="1"/>
    <col min="7959" max="7959" width="13.5703125" style="188" customWidth="1"/>
    <col min="7960" max="7960" width="12.140625" style="188" customWidth="1"/>
    <col min="7961" max="7961" width="13" style="188" customWidth="1"/>
    <col min="7962" max="8192" width="9.140625" style="188"/>
    <col min="8193" max="8193" width="3.5703125" style="188" customWidth="1"/>
    <col min="8194" max="8194" width="17.85546875" style="188" customWidth="1"/>
    <col min="8195" max="8195" width="5.5703125" style="188" customWidth="1"/>
    <col min="8196" max="8196" width="5.7109375" style="188" customWidth="1"/>
    <col min="8197" max="8197" width="6.5703125" style="188" customWidth="1"/>
    <col min="8198" max="8198" width="5.5703125" style="188" customWidth="1"/>
    <col min="8199" max="8199" width="6.85546875" style="188" customWidth="1"/>
    <col min="8200" max="8200" width="10" style="188" customWidth="1"/>
    <col min="8201" max="8201" width="8.7109375" style="188" customWidth="1"/>
    <col min="8202" max="8204" width="13.42578125" style="188" customWidth="1"/>
    <col min="8205" max="8205" width="13.28515625" style="188" customWidth="1"/>
    <col min="8206" max="8206" width="14" style="188" customWidth="1"/>
    <col min="8207" max="8207" width="13.42578125" style="188" customWidth="1"/>
    <col min="8208" max="8208" width="13.28515625" style="188" customWidth="1"/>
    <col min="8209" max="8209" width="12.28515625" style="188" customWidth="1"/>
    <col min="8210" max="8210" width="13.140625" style="188" customWidth="1"/>
    <col min="8211" max="8211" width="13.85546875" style="188" customWidth="1"/>
    <col min="8212" max="8212" width="12.85546875" style="188" customWidth="1"/>
    <col min="8213" max="8213" width="12.5703125" style="188" customWidth="1"/>
    <col min="8214" max="8214" width="13.42578125" style="188" customWidth="1"/>
    <col min="8215" max="8215" width="13.5703125" style="188" customWidth="1"/>
    <col min="8216" max="8216" width="12.140625" style="188" customWidth="1"/>
    <col min="8217" max="8217" width="13" style="188" customWidth="1"/>
    <col min="8218" max="8448" width="9.140625" style="188"/>
    <col min="8449" max="8449" width="3.5703125" style="188" customWidth="1"/>
    <col min="8450" max="8450" width="17.85546875" style="188" customWidth="1"/>
    <col min="8451" max="8451" width="5.5703125" style="188" customWidth="1"/>
    <col min="8452" max="8452" width="5.7109375" style="188" customWidth="1"/>
    <col min="8453" max="8453" width="6.5703125" style="188" customWidth="1"/>
    <col min="8454" max="8454" width="5.5703125" style="188" customWidth="1"/>
    <col min="8455" max="8455" width="6.85546875" style="188" customWidth="1"/>
    <col min="8456" max="8456" width="10" style="188" customWidth="1"/>
    <col min="8457" max="8457" width="8.7109375" style="188" customWidth="1"/>
    <col min="8458" max="8460" width="13.42578125" style="188" customWidth="1"/>
    <col min="8461" max="8461" width="13.28515625" style="188" customWidth="1"/>
    <col min="8462" max="8462" width="14" style="188" customWidth="1"/>
    <col min="8463" max="8463" width="13.42578125" style="188" customWidth="1"/>
    <col min="8464" max="8464" width="13.28515625" style="188" customWidth="1"/>
    <col min="8465" max="8465" width="12.28515625" style="188" customWidth="1"/>
    <col min="8466" max="8466" width="13.140625" style="188" customWidth="1"/>
    <col min="8467" max="8467" width="13.85546875" style="188" customWidth="1"/>
    <col min="8468" max="8468" width="12.85546875" style="188" customWidth="1"/>
    <col min="8469" max="8469" width="12.5703125" style="188" customWidth="1"/>
    <col min="8470" max="8470" width="13.42578125" style="188" customWidth="1"/>
    <col min="8471" max="8471" width="13.5703125" style="188" customWidth="1"/>
    <col min="8472" max="8472" width="12.140625" style="188" customWidth="1"/>
    <col min="8473" max="8473" width="13" style="188" customWidth="1"/>
    <col min="8474" max="8704" width="9.140625" style="188"/>
    <col min="8705" max="8705" width="3.5703125" style="188" customWidth="1"/>
    <col min="8706" max="8706" width="17.85546875" style="188" customWidth="1"/>
    <col min="8707" max="8707" width="5.5703125" style="188" customWidth="1"/>
    <col min="8708" max="8708" width="5.7109375" style="188" customWidth="1"/>
    <col min="8709" max="8709" width="6.5703125" style="188" customWidth="1"/>
    <col min="8710" max="8710" width="5.5703125" style="188" customWidth="1"/>
    <col min="8711" max="8711" width="6.85546875" style="188" customWidth="1"/>
    <col min="8712" max="8712" width="10" style="188" customWidth="1"/>
    <col min="8713" max="8713" width="8.7109375" style="188" customWidth="1"/>
    <col min="8714" max="8716" width="13.42578125" style="188" customWidth="1"/>
    <col min="8717" max="8717" width="13.28515625" style="188" customWidth="1"/>
    <col min="8718" max="8718" width="14" style="188" customWidth="1"/>
    <col min="8719" max="8719" width="13.42578125" style="188" customWidth="1"/>
    <col min="8720" max="8720" width="13.28515625" style="188" customWidth="1"/>
    <col min="8721" max="8721" width="12.28515625" style="188" customWidth="1"/>
    <col min="8722" max="8722" width="13.140625" style="188" customWidth="1"/>
    <col min="8723" max="8723" width="13.85546875" style="188" customWidth="1"/>
    <col min="8724" max="8724" width="12.85546875" style="188" customWidth="1"/>
    <col min="8725" max="8725" width="12.5703125" style="188" customWidth="1"/>
    <col min="8726" max="8726" width="13.42578125" style="188" customWidth="1"/>
    <col min="8727" max="8727" width="13.5703125" style="188" customWidth="1"/>
    <col min="8728" max="8728" width="12.140625" style="188" customWidth="1"/>
    <col min="8729" max="8729" width="13" style="188" customWidth="1"/>
    <col min="8730" max="8960" width="9.140625" style="188"/>
    <col min="8961" max="8961" width="3.5703125" style="188" customWidth="1"/>
    <col min="8962" max="8962" width="17.85546875" style="188" customWidth="1"/>
    <col min="8963" max="8963" width="5.5703125" style="188" customWidth="1"/>
    <col min="8964" max="8964" width="5.7109375" style="188" customWidth="1"/>
    <col min="8965" max="8965" width="6.5703125" style="188" customWidth="1"/>
    <col min="8966" max="8966" width="5.5703125" style="188" customWidth="1"/>
    <col min="8967" max="8967" width="6.85546875" style="188" customWidth="1"/>
    <col min="8968" max="8968" width="10" style="188" customWidth="1"/>
    <col min="8969" max="8969" width="8.7109375" style="188" customWidth="1"/>
    <col min="8970" max="8972" width="13.42578125" style="188" customWidth="1"/>
    <col min="8973" max="8973" width="13.28515625" style="188" customWidth="1"/>
    <col min="8974" max="8974" width="14" style="188" customWidth="1"/>
    <col min="8975" max="8975" width="13.42578125" style="188" customWidth="1"/>
    <col min="8976" max="8976" width="13.28515625" style="188" customWidth="1"/>
    <col min="8977" max="8977" width="12.28515625" style="188" customWidth="1"/>
    <col min="8978" max="8978" width="13.140625" style="188" customWidth="1"/>
    <col min="8979" max="8979" width="13.85546875" style="188" customWidth="1"/>
    <col min="8980" max="8980" width="12.85546875" style="188" customWidth="1"/>
    <col min="8981" max="8981" width="12.5703125" style="188" customWidth="1"/>
    <col min="8982" max="8982" width="13.42578125" style="188" customWidth="1"/>
    <col min="8983" max="8983" width="13.5703125" style="188" customWidth="1"/>
    <col min="8984" max="8984" width="12.140625" style="188" customWidth="1"/>
    <col min="8985" max="8985" width="13" style="188" customWidth="1"/>
    <col min="8986" max="9216" width="9.140625" style="188"/>
    <col min="9217" max="9217" width="3.5703125" style="188" customWidth="1"/>
    <col min="9218" max="9218" width="17.85546875" style="188" customWidth="1"/>
    <col min="9219" max="9219" width="5.5703125" style="188" customWidth="1"/>
    <col min="9220" max="9220" width="5.7109375" style="188" customWidth="1"/>
    <col min="9221" max="9221" width="6.5703125" style="188" customWidth="1"/>
    <col min="9222" max="9222" width="5.5703125" style="188" customWidth="1"/>
    <col min="9223" max="9223" width="6.85546875" style="188" customWidth="1"/>
    <col min="9224" max="9224" width="10" style="188" customWidth="1"/>
    <col min="9225" max="9225" width="8.7109375" style="188" customWidth="1"/>
    <col min="9226" max="9228" width="13.42578125" style="188" customWidth="1"/>
    <col min="9229" max="9229" width="13.28515625" style="188" customWidth="1"/>
    <col min="9230" max="9230" width="14" style="188" customWidth="1"/>
    <col min="9231" max="9231" width="13.42578125" style="188" customWidth="1"/>
    <col min="9232" max="9232" width="13.28515625" style="188" customWidth="1"/>
    <col min="9233" max="9233" width="12.28515625" style="188" customWidth="1"/>
    <col min="9234" max="9234" width="13.140625" style="188" customWidth="1"/>
    <col min="9235" max="9235" width="13.85546875" style="188" customWidth="1"/>
    <col min="9236" max="9236" width="12.85546875" style="188" customWidth="1"/>
    <col min="9237" max="9237" width="12.5703125" style="188" customWidth="1"/>
    <col min="9238" max="9238" width="13.42578125" style="188" customWidth="1"/>
    <col min="9239" max="9239" width="13.5703125" style="188" customWidth="1"/>
    <col min="9240" max="9240" width="12.140625" style="188" customWidth="1"/>
    <col min="9241" max="9241" width="13" style="188" customWidth="1"/>
    <col min="9242" max="9472" width="9.140625" style="188"/>
    <col min="9473" max="9473" width="3.5703125" style="188" customWidth="1"/>
    <col min="9474" max="9474" width="17.85546875" style="188" customWidth="1"/>
    <col min="9475" max="9475" width="5.5703125" style="188" customWidth="1"/>
    <col min="9476" max="9476" width="5.7109375" style="188" customWidth="1"/>
    <col min="9477" max="9477" width="6.5703125" style="188" customWidth="1"/>
    <col min="9478" max="9478" width="5.5703125" style="188" customWidth="1"/>
    <col min="9479" max="9479" width="6.85546875" style="188" customWidth="1"/>
    <col min="9480" max="9480" width="10" style="188" customWidth="1"/>
    <col min="9481" max="9481" width="8.7109375" style="188" customWidth="1"/>
    <col min="9482" max="9484" width="13.42578125" style="188" customWidth="1"/>
    <col min="9485" max="9485" width="13.28515625" style="188" customWidth="1"/>
    <col min="9486" max="9486" width="14" style="188" customWidth="1"/>
    <col min="9487" max="9487" width="13.42578125" style="188" customWidth="1"/>
    <col min="9488" max="9488" width="13.28515625" style="188" customWidth="1"/>
    <col min="9489" max="9489" width="12.28515625" style="188" customWidth="1"/>
    <col min="9490" max="9490" width="13.140625" style="188" customWidth="1"/>
    <col min="9491" max="9491" width="13.85546875" style="188" customWidth="1"/>
    <col min="9492" max="9492" width="12.85546875" style="188" customWidth="1"/>
    <col min="9493" max="9493" width="12.5703125" style="188" customWidth="1"/>
    <col min="9494" max="9494" width="13.42578125" style="188" customWidth="1"/>
    <col min="9495" max="9495" width="13.5703125" style="188" customWidth="1"/>
    <col min="9496" max="9496" width="12.140625" style="188" customWidth="1"/>
    <col min="9497" max="9497" width="13" style="188" customWidth="1"/>
    <col min="9498" max="9728" width="9.140625" style="188"/>
    <col min="9729" max="9729" width="3.5703125" style="188" customWidth="1"/>
    <col min="9730" max="9730" width="17.85546875" style="188" customWidth="1"/>
    <col min="9731" max="9731" width="5.5703125" style="188" customWidth="1"/>
    <col min="9732" max="9732" width="5.7109375" style="188" customWidth="1"/>
    <col min="9733" max="9733" width="6.5703125" style="188" customWidth="1"/>
    <col min="9734" max="9734" width="5.5703125" style="188" customWidth="1"/>
    <col min="9735" max="9735" width="6.85546875" style="188" customWidth="1"/>
    <col min="9736" max="9736" width="10" style="188" customWidth="1"/>
    <col min="9737" max="9737" width="8.7109375" style="188" customWidth="1"/>
    <col min="9738" max="9740" width="13.42578125" style="188" customWidth="1"/>
    <col min="9741" max="9741" width="13.28515625" style="188" customWidth="1"/>
    <col min="9742" max="9742" width="14" style="188" customWidth="1"/>
    <col min="9743" max="9743" width="13.42578125" style="188" customWidth="1"/>
    <col min="9744" max="9744" width="13.28515625" style="188" customWidth="1"/>
    <col min="9745" max="9745" width="12.28515625" style="188" customWidth="1"/>
    <col min="9746" max="9746" width="13.140625" style="188" customWidth="1"/>
    <col min="9747" max="9747" width="13.85546875" style="188" customWidth="1"/>
    <col min="9748" max="9748" width="12.85546875" style="188" customWidth="1"/>
    <col min="9749" max="9749" width="12.5703125" style="188" customWidth="1"/>
    <col min="9750" max="9750" width="13.42578125" style="188" customWidth="1"/>
    <col min="9751" max="9751" width="13.5703125" style="188" customWidth="1"/>
    <col min="9752" max="9752" width="12.140625" style="188" customWidth="1"/>
    <col min="9753" max="9753" width="13" style="188" customWidth="1"/>
    <col min="9754" max="9984" width="9.140625" style="188"/>
    <col min="9985" max="9985" width="3.5703125" style="188" customWidth="1"/>
    <col min="9986" max="9986" width="17.85546875" style="188" customWidth="1"/>
    <col min="9987" max="9987" width="5.5703125" style="188" customWidth="1"/>
    <col min="9988" max="9988" width="5.7109375" style="188" customWidth="1"/>
    <col min="9989" max="9989" width="6.5703125" style="188" customWidth="1"/>
    <col min="9990" max="9990" width="5.5703125" style="188" customWidth="1"/>
    <col min="9991" max="9991" width="6.85546875" style="188" customWidth="1"/>
    <col min="9992" max="9992" width="10" style="188" customWidth="1"/>
    <col min="9993" max="9993" width="8.7109375" style="188" customWidth="1"/>
    <col min="9994" max="9996" width="13.42578125" style="188" customWidth="1"/>
    <col min="9997" max="9997" width="13.28515625" style="188" customWidth="1"/>
    <col min="9998" max="9998" width="14" style="188" customWidth="1"/>
    <col min="9999" max="9999" width="13.42578125" style="188" customWidth="1"/>
    <col min="10000" max="10000" width="13.28515625" style="188" customWidth="1"/>
    <col min="10001" max="10001" width="12.28515625" style="188" customWidth="1"/>
    <col min="10002" max="10002" width="13.140625" style="188" customWidth="1"/>
    <col min="10003" max="10003" width="13.85546875" style="188" customWidth="1"/>
    <col min="10004" max="10004" width="12.85546875" style="188" customWidth="1"/>
    <col min="10005" max="10005" width="12.5703125" style="188" customWidth="1"/>
    <col min="10006" max="10006" width="13.42578125" style="188" customWidth="1"/>
    <col min="10007" max="10007" width="13.5703125" style="188" customWidth="1"/>
    <col min="10008" max="10008" width="12.140625" style="188" customWidth="1"/>
    <col min="10009" max="10009" width="13" style="188" customWidth="1"/>
    <col min="10010" max="10240" width="9.140625" style="188"/>
    <col min="10241" max="10241" width="3.5703125" style="188" customWidth="1"/>
    <col min="10242" max="10242" width="17.85546875" style="188" customWidth="1"/>
    <col min="10243" max="10243" width="5.5703125" style="188" customWidth="1"/>
    <col min="10244" max="10244" width="5.7109375" style="188" customWidth="1"/>
    <col min="10245" max="10245" width="6.5703125" style="188" customWidth="1"/>
    <col min="10246" max="10246" width="5.5703125" style="188" customWidth="1"/>
    <col min="10247" max="10247" width="6.85546875" style="188" customWidth="1"/>
    <col min="10248" max="10248" width="10" style="188" customWidth="1"/>
    <col min="10249" max="10249" width="8.7109375" style="188" customWidth="1"/>
    <col min="10250" max="10252" width="13.42578125" style="188" customWidth="1"/>
    <col min="10253" max="10253" width="13.28515625" style="188" customWidth="1"/>
    <col min="10254" max="10254" width="14" style="188" customWidth="1"/>
    <col min="10255" max="10255" width="13.42578125" style="188" customWidth="1"/>
    <col min="10256" max="10256" width="13.28515625" style="188" customWidth="1"/>
    <col min="10257" max="10257" width="12.28515625" style="188" customWidth="1"/>
    <col min="10258" max="10258" width="13.140625" style="188" customWidth="1"/>
    <col min="10259" max="10259" width="13.85546875" style="188" customWidth="1"/>
    <col min="10260" max="10260" width="12.85546875" style="188" customWidth="1"/>
    <col min="10261" max="10261" width="12.5703125" style="188" customWidth="1"/>
    <col min="10262" max="10262" width="13.42578125" style="188" customWidth="1"/>
    <col min="10263" max="10263" width="13.5703125" style="188" customWidth="1"/>
    <col min="10264" max="10264" width="12.140625" style="188" customWidth="1"/>
    <col min="10265" max="10265" width="13" style="188" customWidth="1"/>
    <col min="10266" max="10496" width="9.140625" style="188"/>
    <col min="10497" max="10497" width="3.5703125" style="188" customWidth="1"/>
    <col min="10498" max="10498" width="17.85546875" style="188" customWidth="1"/>
    <col min="10499" max="10499" width="5.5703125" style="188" customWidth="1"/>
    <col min="10500" max="10500" width="5.7109375" style="188" customWidth="1"/>
    <col min="10501" max="10501" width="6.5703125" style="188" customWidth="1"/>
    <col min="10502" max="10502" width="5.5703125" style="188" customWidth="1"/>
    <col min="10503" max="10503" width="6.85546875" style="188" customWidth="1"/>
    <col min="10504" max="10504" width="10" style="188" customWidth="1"/>
    <col min="10505" max="10505" width="8.7109375" style="188" customWidth="1"/>
    <col min="10506" max="10508" width="13.42578125" style="188" customWidth="1"/>
    <col min="10509" max="10509" width="13.28515625" style="188" customWidth="1"/>
    <col min="10510" max="10510" width="14" style="188" customWidth="1"/>
    <col min="10511" max="10511" width="13.42578125" style="188" customWidth="1"/>
    <col min="10512" max="10512" width="13.28515625" style="188" customWidth="1"/>
    <col min="10513" max="10513" width="12.28515625" style="188" customWidth="1"/>
    <col min="10514" max="10514" width="13.140625" style="188" customWidth="1"/>
    <col min="10515" max="10515" width="13.85546875" style="188" customWidth="1"/>
    <col min="10516" max="10516" width="12.85546875" style="188" customWidth="1"/>
    <col min="10517" max="10517" width="12.5703125" style="188" customWidth="1"/>
    <col min="10518" max="10518" width="13.42578125" style="188" customWidth="1"/>
    <col min="10519" max="10519" width="13.5703125" style="188" customWidth="1"/>
    <col min="10520" max="10520" width="12.140625" style="188" customWidth="1"/>
    <col min="10521" max="10521" width="13" style="188" customWidth="1"/>
    <col min="10522" max="10752" width="9.140625" style="188"/>
    <col min="10753" max="10753" width="3.5703125" style="188" customWidth="1"/>
    <col min="10754" max="10754" width="17.85546875" style="188" customWidth="1"/>
    <col min="10755" max="10755" width="5.5703125" style="188" customWidth="1"/>
    <col min="10756" max="10756" width="5.7109375" style="188" customWidth="1"/>
    <col min="10757" max="10757" width="6.5703125" style="188" customWidth="1"/>
    <col min="10758" max="10758" width="5.5703125" style="188" customWidth="1"/>
    <col min="10759" max="10759" width="6.85546875" style="188" customWidth="1"/>
    <col min="10760" max="10760" width="10" style="188" customWidth="1"/>
    <col min="10761" max="10761" width="8.7109375" style="188" customWidth="1"/>
    <col min="10762" max="10764" width="13.42578125" style="188" customWidth="1"/>
    <col min="10765" max="10765" width="13.28515625" style="188" customWidth="1"/>
    <col min="10766" max="10766" width="14" style="188" customWidth="1"/>
    <col min="10767" max="10767" width="13.42578125" style="188" customWidth="1"/>
    <col min="10768" max="10768" width="13.28515625" style="188" customWidth="1"/>
    <col min="10769" max="10769" width="12.28515625" style="188" customWidth="1"/>
    <col min="10770" max="10770" width="13.140625" style="188" customWidth="1"/>
    <col min="10771" max="10771" width="13.85546875" style="188" customWidth="1"/>
    <col min="10772" max="10772" width="12.85546875" style="188" customWidth="1"/>
    <col min="10773" max="10773" width="12.5703125" style="188" customWidth="1"/>
    <col min="10774" max="10774" width="13.42578125" style="188" customWidth="1"/>
    <col min="10775" max="10775" width="13.5703125" style="188" customWidth="1"/>
    <col min="10776" max="10776" width="12.140625" style="188" customWidth="1"/>
    <col min="10777" max="10777" width="13" style="188" customWidth="1"/>
    <col min="10778" max="11008" width="9.140625" style="188"/>
    <col min="11009" max="11009" width="3.5703125" style="188" customWidth="1"/>
    <col min="11010" max="11010" width="17.85546875" style="188" customWidth="1"/>
    <col min="11011" max="11011" width="5.5703125" style="188" customWidth="1"/>
    <col min="11012" max="11012" width="5.7109375" style="188" customWidth="1"/>
    <col min="11013" max="11013" width="6.5703125" style="188" customWidth="1"/>
    <col min="11014" max="11014" width="5.5703125" style="188" customWidth="1"/>
    <col min="11015" max="11015" width="6.85546875" style="188" customWidth="1"/>
    <col min="11016" max="11016" width="10" style="188" customWidth="1"/>
    <col min="11017" max="11017" width="8.7109375" style="188" customWidth="1"/>
    <col min="11018" max="11020" width="13.42578125" style="188" customWidth="1"/>
    <col min="11021" max="11021" width="13.28515625" style="188" customWidth="1"/>
    <col min="11022" max="11022" width="14" style="188" customWidth="1"/>
    <col min="11023" max="11023" width="13.42578125" style="188" customWidth="1"/>
    <col min="11024" max="11024" width="13.28515625" style="188" customWidth="1"/>
    <col min="11025" max="11025" width="12.28515625" style="188" customWidth="1"/>
    <col min="11026" max="11026" width="13.140625" style="188" customWidth="1"/>
    <col min="11027" max="11027" width="13.85546875" style="188" customWidth="1"/>
    <col min="11028" max="11028" width="12.85546875" style="188" customWidth="1"/>
    <col min="11029" max="11029" width="12.5703125" style="188" customWidth="1"/>
    <col min="11030" max="11030" width="13.42578125" style="188" customWidth="1"/>
    <col min="11031" max="11031" width="13.5703125" style="188" customWidth="1"/>
    <col min="11032" max="11032" width="12.140625" style="188" customWidth="1"/>
    <col min="11033" max="11033" width="13" style="188" customWidth="1"/>
    <col min="11034" max="11264" width="9.140625" style="188"/>
    <col min="11265" max="11265" width="3.5703125" style="188" customWidth="1"/>
    <col min="11266" max="11266" width="17.85546875" style="188" customWidth="1"/>
    <col min="11267" max="11267" width="5.5703125" style="188" customWidth="1"/>
    <col min="11268" max="11268" width="5.7109375" style="188" customWidth="1"/>
    <col min="11269" max="11269" width="6.5703125" style="188" customWidth="1"/>
    <col min="11270" max="11270" width="5.5703125" style="188" customWidth="1"/>
    <col min="11271" max="11271" width="6.85546875" style="188" customWidth="1"/>
    <col min="11272" max="11272" width="10" style="188" customWidth="1"/>
    <col min="11273" max="11273" width="8.7109375" style="188" customWidth="1"/>
    <col min="11274" max="11276" width="13.42578125" style="188" customWidth="1"/>
    <col min="11277" max="11277" width="13.28515625" style="188" customWidth="1"/>
    <col min="11278" max="11278" width="14" style="188" customWidth="1"/>
    <col min="11279" max="11279" width="13.42578125" style="188" customWidth="1"/>
    <col min="11280" max="11280" width="13.28515625" style="188" customWidth="1"/>
    <col min="11281" max="11281" width="12.28515625" style="188" customWidth="1"/>
    <col min="11282" max="11282" width="13.140625" style="188" customWidth="1"/>
    <col min="11283" max="11283" width="13.85546875" style="188" customWidth="1"/>
    <col min="11284" max="11284" width="12.85546875" style="188" customWidth="1"/>
    <col min="11285" max="11285" width="12.5703125" style="188" customWidth="1"/>
    <col min="11286" max="11286" width="13.42578125" style="188" customWidth="1"/>
    <col min="11287" max="11287" width="13.5703125" style="188" customWidth="1"/>
    <col min="11288" max="11288" width="12.140625" style="188" customWidth="1"/>
    <col min="11289" max="11289" width="13" style="188" customWidth="1"/>
    <col min="11290" max="11520" width="9.140625" style="188"/>
    <col min="11521" max="11521" width="3.5703125" style="188" customWidth="1"/>
    <col min="11522" max="11522" width="17.85546875" style="188" customWidth="1"/>
    <col min="11523" max="11523" width="5.5703125" style="188" customWidth="1"/>
    <col min="11524" max="11524" width="5.7109375" style="188" customWidth="1"/>
    <col min="11525" max="11525" width="6.5703125" style="188" customWidth="1"/>
    <col min="11526" max="11526" width="5.5703125" style="188" customWidth="1"/>
    <col min="11527" max="11527" width="6.85546875" style="188" customWidth="1"/>
    <col min="11528" max="11528" width="10" style="188" customWidth="1"/>
    <col min="11529" max="11529" width="8.7109375" style="188" customWidth="1"/>
    <col min="11530" max="11532" width="13.42578125" style="188" customWidth="1"/>
    <col min="11533" max="11533" width="13.28515625" style="188" customWidth="1"/>
    <col min="11534" max="11534" width="14" style="188" customWidth="1"/>
    <col min="11535" max="11535" width="13.42578125" style="188" customWidth="1"/>
    <col min="11536" max="11536" width="13.28515625" style="188" customWidth="1"/>
    <col min="11537" max="11537" width="12.28515625" style="188" customWidth="1"/>
    <col min="11538" max="11538" width="13.140625" style="188" customWidth="1"/>
    <col min="11539" max="11539" width="13.85546875" style="188" customWidth="1"/>
    <col min="11540" max="11540" width="12.85546875" style="188" customWidth="1"/>
    <col min="11541" max="11541" width="12.5703125" style="188" customWidth="1"/>
    <col min="11542" max="11542" width="13.42578125" style="188" customWidth="1"/>
    <col min="11543" max="11543" width="13.5703125" style="188" customWidth="1"/>
    <col min="11544" max="11544" width="12.140625" style="188" customWidth="1"/>
    <col min="11545" max="11545" width="13" style="188" customWidth="1"/>
    <col min="11546" max="11776" width="9.140625" style="188"/>
    <col min="11777" max="11777" width="3.5703125" style="188" customWidth="1"/>
    <col min="11778" max="11778" width="17.85546875" style="188" customWidth="1"/>
    <col min="11779" max="11779" width="5.5703125" style="188" customWidth="1"/>
    <col min="11780" max="11780" width="5.7109375" style="188" customWidth="1"/>
    <col min="11781" max="11781" width="6.5703125" style="188" customWidth="1"/>
    <col min="11782" max="11782" width="5.5703125" style="188" customWidth="1"/>
    <col min="11783" max="11783" width="6.85546875" style="188" customWidth="1"/>
    <col min="11784" max="11784" width="10" style="188" customWidth="1"/>
    <col min="11785" max="11785" width="8.7109375" style="188" customWidth="1"/>
    <col min="11786" max="11788" width="13.42578125" style="188" customWidth="1"/>
    <col min="11789" max="11789" width="13.28515625" style="188" customWidth="1"/>
    <col min="11790" max="11790" width="14" style="188" customWidth="1"/>
    <col min="11791" max="11791" width="13.42578125" style="188" customWidth="1"/>
    <col min="11792" max="11792" width="13.28515625" style="188" customWidth="1"/>
    <col min="11793" max="11793" width="12.28515625" style="188" customWidth="1"/>
    <col min="11794" max="11794" width="13.140625" style="188" customWidth="1"/>
    <col min="11795" max="11795" width="13.85546875" style="188" customWidth="1"/>
    <col min="11796" max="11796" width="12.85546875" style="188" customWidth="1"/>
    <col min="11797" max="11797" width="12.5703125" style="188" customWidth="1"/>
    <col min="11798" max="11798" width="13.42578125" style="188" customWidth="1"/>
    <col min="11799" max="11799" width="13.5703125" style="188" customWidth="1"/>
    <col min="11800" max="11800" width="12.140625" style="188" customWidth="1"/>
    <col min="11801" max="11801" width="13" style="188" customWidth="1"/>
    <col min="11802" max="12032" width="9.140625" style="188"/>
    <col min="12033" max="12033" width="3.5703125" style="188" customWidth="1"/>
    <col min="12034" max="12034" width="17.85546875" style="188" customWidth="1"/>
    <col min="12035" max="12035" width="5.5703125" style="188" customWidth="1"/>
    <col min="12036" max="12036" width="5.7109375" style="188" customWidth="1"/>
    <col min="12037" max="12037" width="6.5703125" style="188" customWidth="1"/>
    <col min="12038" max="12038" width="5.5703125" style="188" customWidth="1"/>
    <col min="12039" max="12039" width="6.85546875" style="188" customWidth="1"/>
    <col min="12040" max="12040" width="10" style="188" customWidth="1"/>
    <col min="12041" max="12041" width="8.7109375" style="188" customWidth="1"/>
    <col min="12042" max="12044" width="13.42578125" style="188" customWidth="1"/>
    <col min="12045" max="12045" width="13.28515625" style="188" customWidth="1"/>
    <col min="12046" max="12046" width="14" style="188" customWidth="1"/>
    <col min="12047" max="12047" width="13.42578125" style="188" customWidth="1"/>
    <col min="12048" max="12048" width="13.28515625" style="188" customWidth="1"/>
    <col min="12049" max="12049" width="12.28515625" style="188" customWidth="1"/>
    <col min="12050" max="12050" width="13.140625" style="188" customWidth="1"/>
    <col min="12051" max="12051" width="13.85546875" style="188" customWidth="1"/>
    <col min="12052" max="12052" width="12.85546875" style="188" customWidth="1"/>
    <col min="12053" max="12053" width="12.5703125" style="188" customWidth="1"/>
    <col min="12054" max="12054" width="13.42578125" style="188" customWidth="1"/>
    <col min="12055" max="12055" width="13.5703125" style="188" customWidth="1"/>
    <col min="12056" max="12056" width="12.140625" style="188" customWidth="1"/>
    <col min="12057" max="12057" width="13" style="188" customWidth="1"/>
    <col min="12058" max="12288" width="9.140625" style="188"/>
    <col min="12289" max="12289" width="3.5703125" style="188" customWidth="1"/>
    <col min="12290" max="12290" width="17.85546875" style="188" customWidth="1"/>
    <col min="12291" max="12291" width="5.5703125" style="188" customWidth="1"/>
    <col min="12292" max="12292" width="5.7109375" style="188" customWidth="1"/>
    <col min="12293" max="12293" width="6.5703125" style="188" customWidth="1"/>
    <col min="12294" max="12294" width="5.5703125" style="188" customWidth="1"/>
    <col min="12295" max="12295" width="6.85546875" style="188" customWidth="1"/>
    <col min="12296" max="12296" width="10" style="188" customWidth="1"/>
    <col min="12297" max="12297" width="8.7109375" style="188" customWidth="1"/>
    <col min="12298" max="12300" width="13.42578125" style="188" customWidth="1"/>
    <col min="12301" max="12301" width="13.28515625" style="188" customWidth="1"/>
    <col min="12302" max="12302" width="14" style="188" customWidth="1"/>
    <col min="12303" max="12303" width="13.42578125" style="188" customWidth="1"/>
    <col min="12304" max="12304" width="13.28515625" style="188" customWidth="1"/>
    <col min="12305" max="12305" width="12.28515625" style="188" customWidth="1"/>
    <col min="12306" max="12306" width="13.140625" style="188" customWidth="1"/>
    <col min="12307" max="12307" width="13.85546875" style="188" customWidth="1"/>
    <col min="12308" max="12308" width="12.85546875" style="188" customWidth="1"/>
    <col min="12309" max="12309" width="12.5703125" style="188" customWidth="1"/>
    <col min="12310" max="12310" width="13.42578125" style="188" customWidth="1"/>
    <col min="12311" max="12311" width="13.5703125" style="188" customWidth="1"/>
    <col min="12312" max="12312" width="12.140625" style="188" customWidth="1"/>
    <col min="12313" max="12313" width="13" style="188" customWidth="1"/>
    <col min="12314" max="12544" width="9.140625" style="188"/>
    <col min="12545" max="12545" width="3.5703125" style="188" customWidth="1"/>
    <col min="12546" max="12546" width="17.85546875" style="188" customWidth="1"/>
    <col min="12547" max="12547" width="5.5703125" style="188" customWidth="1"/>
    <col min="12548" max="12548" width="5.7109375" style="188" customWidth="1"/>
    <col min="12549" max="12549" width="6.5703125" style="188" customWidth="1"/>
    <col min="12550" max="12550" width="5.5703125" style="188" customWidth="1"/>
    <col min="12551" max="12551" width="6.85546875" style="188" customWidth="1"/>
    <col min="12552" max="12552" width="10" style="188" customWidth="1"/>
    <col min="12553" max="12553" width="8.7109375" style="188" customWidth="1"/>
    <col min="12554" max="12556" width="13.42578125" style="188" customWidth="1"/>
    <col min="12557" max="12557" width="13.28515625" style="188" customWidth="1"/>
    <col min="12558" max="12558" width="14" style="188" customWidth="1"/>
    <col min="12559" max="12559" width="13.42578125" style="188" customWidth="1"/>
    <col min="12560" max="12560" width="13.28515625" style="188" customWidth="1"/>
    <col min="12561" max="12561" width="12.28515625" style="188" customWidth="1"/>
    <col min="12562" max="12562" width="13.140625" style="188" customWidth="1"/>
    <col min="12563" max="12563" width="13.85546875" style="188" customWidth="1"/>
    <col min="12564" max="12564" width="12.85546875" style="188" customWidth="1"/>
    <col min="12565" max="12565" width="12.5703125" style="188" customWidth="1"/>
    <col min="12566" max="12566" width="13.42578125" style="188" customWidth="1"/>
    <col min="12567" max="12567" width="13.5703125" style="188" customWidth="1"/>
    <col min="12568" max="12568" width="12.140625" style="188" customWidth="1"/>
    <col min="12569" max="12569" width="13" style="188" customWidth="1"/>
    <col min="12570" max="12800" width="9.140625" style="188"/>
    <col min="12801" max="12801" width="3.5703125" style="188" customWidth="1"/>
    <col min="12802" max="12802" width="17.85546875" style="188" customWidth="1"/>
    <col min="12803" max="12803" width="5.5703125" style="188" customWidth="1"/>
    <col min="12804" max="12804" width="5.7109375" style="188" customWidth="1"/>
    <col min="12805" max="12805" width="6.5703125" style="188" customWidth="1"/>
    <col min="12806" max="12806" width="5.5703125" style="188" customWidth="1"/>
    <col min="12807" max="12807" width="6.85546875" style="188" customWidth="1"/>
    <col min="12808" max="12808" width="10" style="188" customWidth="1"/>
    <col min="12809" max="12809" width="8.7109375" style="188" customWidth="1"/>
    <col min="12810" max="12812" width="13.42578125" style="188" customWidth="1"/>
    <col min="12813" max="12813" width="13.28515625" style="188" customWidth="1"/>
    <col min="12814" max="12814" width="14" style="188" customWidth="1"/>
    <col min="12815" max="12815" width="13.42578125" style="188" customWidth="1"/>
    <col min="12816" max="12816" width="13.28515625" style="188" customWidth="1"/>
    <col min="12817" max="12817" width="12.28515625" style="188" customWidth="1"/>
    <col min="12818" max="12818" width="13.140625" style="188" customWidth="1"/>
    <col min="12819" max="12819" width="13.85546875" style="188" customWidth="1"/>
    <col min="12820" max="12820" width="12.85546875" style="188" customWidth="1"/>
    <col min="12821" max="12821" width="12.5703125" style="188" customWidth="1"/>
    <col min="12822" max="12822" width="13.42578125" style="188" customWidth="1"/>
    <col min="12823" max="12823" width="13.5703125" style="188" customWidth="1"/>
    <col min="12824" max="12824" width="12.140625" style="188" customWidth="1"/>
    <col min="12825" max="12825" width="13" style="188" customWidth="1"/>
    <col min="12826" max="13056" width="9.140625" style="188"/>
    <col min="13057" max="13057" width="3.5703125" style="188" customWidth="1"/>
    <col min="13058" max="13058" width="17.85546875" style="188" customWidth="1"/>
    <col min="13059" max="13059" width="5.5703125" style="188" customWidth="1"/>
    <col min="13060" max="13060" width="5.7109375" style="188" customWidth="1"/>
    <col min="13061" max="13061" width="6.5703125" style="188" customWidth="1"/>
    <col min="13062" max="13062" width="5.5703125" style="188" customWidth="1"/>
    <col min="13063" max="13063" width="6.85546875" style="188" customWidth="1"/>
    <col min="13064" max="13064" width="10" style="188" customWidth="1"/>
    <col min="13065" max="13065" width="8.7109375" style="188" customWidth="1"/>
    <col min="13066" max="13068" width="13.42578125" style="188" customWidth="1"/>
    <col min="13069" max="13069" width="13.28515625" style="188" customWidth="1"/>
    <col min="13070" max="13070" width="14" style="188" customWidth="1"/>
    <col min="13071" max="13071" width="13.42578125" style="188" customWidth="1"/>
    <col min="13072" max="13072" width="13.28515625" style="188" customWidth="1"/>
    <col min="13073" max="13073" width="12.28515625" style="188" customWidth="1"/>
    <col min="13074" max="13074" width="13.140625" style="188" customWidth="1"/>
    <col min="13075" max="13075" width="13.85546875" style="188" customWidth="1"/>
    <col min="13076" max="13076" width="12.85546875" style="188" customWidth="1"/>
    <col min="13077" max="13077" width="12.5703125" style="188" customWidth="1"/>
    <col min="13078" max="13078" width="13.42578125" style="188" customWidth="1"/>
    <col min="13079" max="13079" width="13.5703125" style="188" customWidth="1"/>
    <col min="13080" max="13080" width="12.140625" style="188" customWidth="1"/>
    <col min="13081" max="13081" width="13" style="188" customWidth="1"/>
    <col min="13082" max="13312" width="9.140625" style="188"/>
    <col min="13313" max="13313" width="3.5703125" style="188" customWidth="1"/>
    <col min="13314" max="13314" width="17.85546875" style="188" customWidth="1"/>
    <col min="13315" max="13315" width="5.5703125" style="188" customWidth="1"/>
    <col min="13316" max="13316" width="5.7109375" style="188" customWidth="1"/>
    <col min="13317" max="13317" width="6.5703125" style="188" customWidth="1"/>
    <col min="13318" max="13318" width="5.5703125" style="188" customWidth="1"/>
    <col min="13319" max="13319" width="6.85546875" style="188" customWidth="1"/>
    <col min="13320" max="13320" width="10" style="188" customWidth="1"/>
    <col min="13321" max="13321" width="8.7109375" style="188" customWidth="1"/>
    <col min="13322" max="13324" width="13.42578125" style="188" customWidth="1"/>
    <col min="13325" max="13325" width="13.28515625" style="188" customWidth="1"/>
    <col min="13326" max="13326" width="14" style="188" customWidth="1"/>
    <col min="13327" max="13327" width="13.42578125" style="188" customWidth="1"/>
    <col min="13328" max="13328" width="13.28515625" style="188" customWidth="1"/>
    <col min="13329" max="13329" width="12.28515625" style="188" customWidth="1"/>
    <col min="13330" max="13330" width="13.140625" style="188" customWidth="1"/>
    <col min="13331" max="13331" width="13.85546875" style="188" customWidth="1"/>
    <col min="13332" max="13332" width="12.85546875" style="188" customWidth="1"/>
    <col min="13333" max="13333" width="12.5703125" style="188" customWidth="1"/>
    <col min="13334" max="13334" width="13.42578125" style="188" customWidth="1"/>
    <col min="13335" max="13335" width="13.5703125" style="188" customWidth="1"/>
    <col min="13336" max="13336" width="12.140625" style="188" customWidth="1"/>
    <col min="13337" max="13337" width="13" style="188" customWidth="1"/>
    <col min="13338" max="13568" width="9.140625" style="188"/>
    <col min="13569" max="13569" width="3.5703125" style="188" customWidth="1"/>
    <col min="13570" max="13570" width="17.85546875" style="188" customWidth="1"/>
    <col min="13571" max="13571" width="5.5703125" style="188" customWidth="1"/>
    <col min="13572" max="13572" width="5.7109375" style="188" customWidth="1"/>
    <col min="13573" max="13573" width="6.5703125" style="188" customWidth="1"/>
    <col min="13574" max="13574" width="5.5703125" style="188" customWidth="1"/>
    <col min="13575" max="13575" width="6.85546875" style="188" customWidth="1"/>
    <col min="13576" max="13576" width="10" style="188" customWidth="1"/>
    <col min="13577" max="13577" width="8.7109375" style="188" customWidth="1"/>
    <col min="13578" max="13580" width="13.42578125" style="188" customWidth="1"/>
    <col min="13581" max="13581" width="13.28515625" style="188" customWidth="1"/>
    <col min="13582" max="13582" width="14" style="188" customWidth="1"/>
    <col min="13583" max="13583" width="13.42578125" style="188" customWidth="1"/>
    <col min="13584" max="13584" width="13.28515625" style="188" customWidth="1"/>
    <col min="13585" max="13585" width="12.28515625" style="188" customWidth="1"/>
    <col min="13586" max="13586" width="13.140625" style="188" customWidth="1"/>
    <col min="13587" max="13587" width="13.85546875" style="188" customWidth="1"/>
    <col min="13588" max="13588" width="12.85546875" style="188" customWidth="1"/>
    <col min="13589" max="13589" width="12.5703125" style="188" customWidth="1"/>
    <col min="13590" max="13590" width="13.42578125" style="188" customWidth="1"/>
    <col min="13591" max="13591" width="13.5703125" style="188" customWidth="1"/>
    <col min="13592" max="13592" width="12.140625" style="188" customWidth="1"/>
    <col min="13593" max="13593" width="13" style="188" customWidth="1"/>
    <col min="13594" max="13824" width="9.140625" style="188"/>
    <col min="13825" max="13825" width="3.5703125" style="188" customWidth="1"/>
    <col min="13826" max="13826" width="17.85546875" style="188" customWidth="1"/>
    <col min="13827" max="13827" width="5.5703125" style="188" customWidth="1"/>
    <col min="13828" max="13828" width="5.7109375" style="188" customWidth="1"/>
    <col min="13829" max="13829" width="6.5703125" style="188" customWidth="1"/>
    <col min="13830" max="13830" width="5.5703125" style="188" customWidth="1"/>
    <col min="13831" max="13831" width="6.85546875" style="188" customWidth="1"/>
    <col min="13832" max="13832" width="10" style="188" customWidth="1"/>
    <col min="13833" max="13833" width="8.7109375" style="188" customWidth="1"/>
    <col min="13834" max="13836" width="13.42578125" style="188" customWidth="1"/>
    <col min="13837" max="13837" width="13.28515625" style="188" customWidth="1"/>
    <col min="13838" max="13838" width="14" style="188" customWidth="1"/>
    <col min="13839" max="13839" width="13.42578125" style="188" customWidth="1"/>
    <col min="13840" max="13840" width="13.28515625" style="188" customWidth="1"/>
    <col min="13841" max="13841" width="12.28515625" style="188" customWidth="1"/>
    <col min="13842" max="13842" width="13.140625" style="188" customWidth="1"/>
    <col min="13843" max="13843" width="13.85546875" style="188" customWidth="1"/>
    <col min="13844" max="13844" width="12.85546875" style="188" customWidth="1"/>
    <col min="13845" max="13845" width="12.5703125" style="188" customWidth="1"/>
    <col min="13846" max="13846" width="13.42578125" style="188" customWidth="1"/>
    <col min="13847" max="13847" width="13.5703125" style="188" customWidth="1"/>
    <col min="13848" max="13848" width="12.140625" style="188" customWidth="1"/>
    <col min="13849" max="13849" width="13" style="188" customWidth="1"/>
    <col min="13850" max="14080" width="9.140625" style="188"/>
    <col min="14081" max="14081" width="3.5703125" style="188" customWidth="1"/>
    <col min="14082" max="14082" width="17.85546875" style="188" customWidth="1"/>
    <col min="14083" max="14083" width="5.5703125" style="188" customWidth="1"/>
    <col min="14084" max="14084" width="5.7109375" style="188" customWidth="1"/>
    <col min="14085" max="14085" width="6.5703125" style="188" customWidth="1"/>
    <col min="14086" max="14086" width="5.5703125" style="188" customWidth="1"/>
    <col min="14087" max="14087" width="6.85546875" style="188" customWidth="1"/>
    <col min="14088" max="14088" width="10" style="188" customWidth="1"/>
    <col min="14089" max="14089" width="8.7109375" style="188" customWidth="1"/>
    <col min="14090" max="14092" width="13.42578125" style="188" customWidth="1"/>
    <col min="14093" max="14093" width="13.28515625" style="188" customWidth="1"/>
    <col min="14094" max="14094" width="14" style="188" customWidth="1"/>
    <col min="14095" max="14095" width="13.42578125" style="188" customWidth="1"/>
    <col min="14096" max="14096" width="13.28515625" style="188" customWidth="1"/>
    <col min="14097" max="14097" width="12.28515625" style="188" customWidth="1"/>
    <col min="14098" max="14098" width="13.140625" style="188" customWidth="1"/>
    <col min="14099" max="14099" width="13.85546875" style="188" customWidth="1"/>
    <col min="14100" max="14100" width="12.85546875" style="188" customWidth="1"/>
    <col min="14101" max="14101" width="12.5703125" style="188" customWidth="1"/>
    <col min="14102" max="14102" width="13.42578125" style="188" customWidth="1"/>
    <col min="14103" max="14103" width="13.5703125" style="188" customWidth="1"/>
    <col min="14104" max="14104" width="12.140625" style="188" customWidth="1"/>
    <col min="14105" max="14105" width="13" style="188" customWidth="1"/>
    <col min="14106" max="14336" width="9.140625" style="188"/>
    <col min="14337" max="14337" width="3.5703125" style="188" customWidth="1"/>
    <col min="14338" max="14338" width="17.85546875" style="188" customWidth="1"/>
    <col min="14339" max="14339" width="5.5703125" style="188" customWidth="1"/>
    <col min="14340" max="14340" width="5.7109375" style="188" customWidth="1"/>
    <col min="14341" max="14341" width="6.5703125" style="188" customWidth="1"/>
    <col min="14342" max="14342" width="5.5703125" style="188" customWidth="1"/>
    <col min="14343" max="14343" width="6.85546875" style="188" customWidth="1"/>
    <col min="14344" max="14344" width="10" style="188" customWidth="1"/>
    <col min="14345" max="14345" width="8.7109375" style="188" customWidth="1"/>
    <col min="14346" max="14348" width="13.42578125" style="188" customWidth="1"/>
    <col min="14349" max="14349" width="13.28515625" style="188" customWidth="1"/>
    <col min="14350" max="14350" width="14" style="188" customWidth="1"/>
    <col min="14351" max="14351" width="13.42578125" style="188" customWidth="1"/>
    <col min="14352" max="14352" width="13.28515625" style="188" customWidth="1"/>
    <col min="14353" max="14353" width="12.28515625" style="188" customWidth="1"/>
    <col min="14354" max="14354" width="13.140625" style="188" customWidth="1"/>
    <col min="14355" max="14355" width="13.85546875" style="188" customWidth="1"/>
    <col min="14356" max="14356" width="12.85546875" style="188" customWidth="1"/>
    <col min="14357" max="14357" width="12.5703125" style="188" customWidth="1"/>
    <col min="14358" max="14358" width="13.42578125" style="188" customWidth="1"/>
    <col min="14359" max="14359" width="13.5703125" style="188" customWidth="1"/>
    <col min="14360" max="14360" width="12.140625" style="188" customWidth="1"/>
    <col min="14361" max="14361" width="13" style="188" customWidth="1"/>
    <col min="14362" max="14592" width="9.140625" style="188"/>
    <col min="14593" max="14593" width="3.5703125" style="188" customWidth="1"/>
    <col min="14594" max="14594" width="17.85546875" style="188" customWidth="1"/>
    <col min="14595" max="14595" width="5.5703125" style="188" customWidth="1"/>
    <col min="14596" max="14596" width="5.7109375" style="188" customWidth="1"/>
    <col min="14597" max="14597" width="6.5703125" style="188" customWidth="1"/>
    <col min="14598" max="14598" width="5.5703125" style="188" customWidth="1"/>
    <col min="14599" max="14599" width="6.85546875" style="188" customWidth="1"/>
    <col min="14600" max="14600" width="10" style="188" customWidth="1"/>
    <col min="14601" max="14601" width="8.7109375" style="188" customWidth="1"/>
    <col min="14602" max="14604" width="13.42578125" style="188" customWidth="1"/>
    <col min="14605" max="14605" width="13.28515625" style="188" customWidth="1"/>
    <col min="14606" max="14606" width="14" style="188" customWidth="1"/>
    <col min="14607" max="14607" width="13.42578125" style="188" customWidth="1"/>
    <col min="14608" max="14608" width="13.28515625" style="188" customWidth="1"/>
    <col min="14609" max="14609" width="12.28515625" style="188" customWidth="1"/>
    <col min="14610" max="14610" width="13.140625" style="188" customWidth="1"/>
    <col min="14611" max="14611" width="13.85546875" style="188" customWidth="1"/>
    <col min="14612" max="14612" width="12.85546875" style="188" customWidth="1"/>
    <col min="14613" max="14613" width="12.5703125" style="188" customWidth="1"/>
    <col min="14614" max="14614" width="13.42578125" style="188" customWidth="1"/>
    <col min="14615" max="14615" width="13.5703125" style="188" customWidth="1"/>
    <col min="14616" max="14616" width="12.140625" style="188" customWidth="1"/>
    <col min="14617" max="14617" width="13" style="188" customWidth="1"/>
    <col min="14618" max="14848" width="9.140625" style="188"/>
    <col min="14849" max="14849" width="3.5703125" style="188" customWidth="1"/>
    <col min="14850" max="14850" width="17.85546875" style="188" customWidth="1"/>
    <col min="14851" max="14851" width="5.5703125" style="188" customWidth="1"/>
    <col min="14852" max="14852" width="5.7109375" style="188" customWidth="1"/>
    <col min="14853" max="14853" width="6.5703125" style="188" customWidth="1"/>
    <col min="14854" max="14854" width="5.5703125" style="188" customWidth="1"/>
    <col min="14855" max="14855" width="6.85546875" style="188" customWidth="1"/>
    <col min="14856" max="14856" width="10" style="188" customWidth="1"/>
    <col min="14857" max="14857" width="8.7109375" style="188" customWidth="1"/>
    <col min="14858" max="14860" width="13.42578125" style="188" customWidth="1"/>
    <col min="14861" max="14861" width="13.28515625" style="188" customWidth="1"/>
    <col min="14862" max="14862" width="14" style="188" customWidth="1"/>
    <col min="14863" max="14863" width="13.42578125" style="188" customWidth="1"/>
    <col min="14864" max="14864" width="13.28515625" style="188" customWidth="1"/>
    <col min="14865" max="14865" width="12.28515625" style="188" customWidth="1"/>
    <col min="14866" max="14866" width="13.140625" style="188" customWidth="1"/>
    <col min="14867" max="14867" width="13.85546875" style="188" customWidth="1"/>
    <col min="14868" max="14868" width="12.85546875" style="188" customWidth="1"/>
    <col min="14869" max="14869" width="12.5703125" style="188" customWidth="1"/>
    <col min="14870" max="14870" width="13.42578125" style="188" customWidth="1"/>
    <col min="14871" max="14871" width="13.5703125" style="188" customWidth="1"/>
    <col min="14872" max="14872" width="12.140625" style="188" customWidth="1"/>
    <col min="14873" max="14873" width="13" style="188" customWidth="1"/>
    <col min="14874" max="15104" width="9.140625" style="188"/>
    <col min="15105" max="15105" width="3.5703125" style="188" customWidth="1"/>
    <col min="15106" max="15106" width="17.85546875" style="188" customWidth="1"/>
    <col min="15107" max="15107" width="5.5703125" style="188" customWidth="1"/>
    <col min="15108" max="15108" width="5.7109375" style="188" customWidth="1"/>
    <col min="15109" max="15109" width="6.5703125" style="188" customWidth="1"/>
    <col min="15110" max="15110" width="5.5703125" style="188" customWidth="1"/>
    <col min="15111" max="15111" width="6.85546875" style="188" customWidth="1"/>
    <col min="15112" max="15112" width="10" style="188" customWidth="1"/>
    <col min="15113" max="15113" width="8.7109375" style="188" customWidth="1"/>
    <col min="15114" max="15116" width="13.42578125" style="188" customWidth="1"/>
    <col min="15117" max="15117" width="13.28515625" style="188" customWidth="1"/>
    <col min="15118" max="15118" width="14" style="188" customWidth="1"/>
    <col min="15119" max="15119" width="13.42578125" style="188" customWidth="1"/>
    <col min="15120" max="15120" width="13.28515625" style="188" customWidth="1"/>
    <col min="15121" max="15121" width="12.28515625" style="188" customWidth="1"/>
    <col min="15122" max="15122" width="13.140625" style="188" customWidth="1"/>
    <col min="15123" max="15123" width="13.85546875" style="188" customWidth="1"/>
    <col min="15124" max="15124" width="12.85546875" style="188" customWidth="1"/>
    <col min="15125" max="15125" width="12.5703125" style="188" customWidth="1"/>
    <col min="15126" max="15126" width="13.42578125" style="188" customWidth="1"/>
    <col min="15127" max="15127" width="13.5703125" style="188" customWidth="1"/>
    <col min="15128" max="15128" width="12.140625" style="188" customWidth="1"/>
    <col min="15129" max="15129" width="13" style="188" customWidth="1"/>
    <col min="15130" max="15360" width="9.140625" style="188"/>
    <col min="15361" max="15361" width="3.5703125" style="188" customWidth="1"/>
    <col min="15362" max="15362" width="17.85546875" style="188" customWidth="1"/>
    <col min="15363" max="15363" width="5.5703125" style="188" customWidth="1"/>
    <col min="15364" max="15364" width="5.7109375" style="188" customWidth="1"/>
    <col min="15365" max="15365" width="6.5703125" style="188" customWidth="1"/>
    <col min="15366" max="15366" width="5.5703125" style="188" customWidth="1"/>
    <col min="15367" max="15367" width="6.85546875" style="188" customWidth="1"/>
    <col min="15368" max="15368" width="10" style="188" customWidth="1"/>
    <col min="15369" max="15369" width="8.7109375" style="188" customWidth="1"/>
    <col min="15370" max="15372" width="13.42578125" style="188" customWidth="1"/>
    <col min="15373" max="15373" width="13.28515625" style="188" customWidth="1"/>
    <col min="15374" max="15374" width="14" style="188" customWidth="1"/>
    <col min="15375" max="15375" width="13.42578125" style="188" customWidth="1"/>
    <col min="15376" max="15376" width="13.28515625" style="188" customWidth="1"/>
    <col min="15377" max="15377" width="12.28515625" style="188" customWidth="1"/>
    <col min="15378" max="15378" width="13.140625" style="188" customWidth="1"/>
    <col min="15379" max="15379" width="13.85546875" style="188" customWidth="1"/>
    <col min="15380" max="15380" width="12.85546875" style="188" customWidth="1"/>
    <col min="15381" max="15381" width="12.5703125" style="188" customWidth="1"/>
    <col min="15382" max="15382" width="13.42578125" style="188" customWidth="1"/>
    <col min="15383" max="15383" width="13.5703125" style="188" customWidth="1"/>
    <col min="15384" max="15384" width="12.140625" style="188" customWidth="1"/>
    <col min="15385" max="15385" width="13" style="188" customWidth="1"/>
    <col min="15386" max="15616" width="9.140625" style="188"/>
    <col min="15617" max="15617" width="3.5703125" style="188" customWidth="1"/>
    <col min="15618" max="15618" width="17.85546875" style="188" customWidth="1"/>
    <col min="15619" max="15619" width="5.5703125" style="188" customWidth="1"/>
    <col min="15620" max="15620" width="5.7109375" style="188" customWidth="1"/>
    <col min="15621" max="15621" width="6.5703125" style="188" customWidth="1"/>
    <col min="15622" max="15622" width="5.5703125" style="188" customWidth="1"/>
    <col min="15623" max="15623" width="6.85546875" style="188" customWidth="1"/>
    <col min="15624" max="15624" width="10" style="188" customWidth="1"/>
    <col min="15625" max="15625" width="8.7109375" style="188" customWidth="1"/>
    <col min="15626" max="15628" width="13.42578125" style="188" customWidth="1"/>
    <col min="15629" max="15629" width="13.28515625" style="188" customWidth="1"/>
    <col min="15630" max="15630" width="14" style="188" customWidth="1"/>
    <col min="15631" max="15631" width="13.42578125" style="188" customWidth="1"/>
    <col min="15632" max="15632" width="13.28515625" style="188" customWidth="1"/>
    <col min="15633" max="15633" width="12.28515625" style="188" customWidth="1"/>
    <col min="15634" max="15634" width="13.140625" style="188" customWidth="1"/>
    <col min="15635" max="15635" width="13.85546875" style="188" customWidth="1"/>
    <col min="15636" max="15636" width="12.85546875" style="188" customWidth="1"/>
    <col min="15637" max="15637" width="12.5703125" style="188" customWidth="1"/>
    <col min="15638" max="15638" width="13.42578125" style="188" customWidth="1"/>
    <col min="15639" max="15639" width="13.5703125" style="188" customWidth="1"/>
    <col min="15640" max="15640" width="12.140625" style="188" customWidth="1"/>
    <col min="15641" max="15641" width="13" style="188" customWidth="1"/>
    <col min="15642" max="15872" width="9.140625" style="188"/>
    <col min="15873" max="15873" width="3.5703125" style="188" customWidth="1"/>
    <col min="15874" max="15874" width="17.85546875" style="188" customWidth="1"/>
    <col min="15875" max="15875" width="5.5703125" style="188" customWidth="1"/>
    <col min="15876" max="15876" width="5.7109375" style="188" customWidth="1"/>
    <col min="15877" max="15877" width="6.5703125" style="188" customWidth="1"/>
    <col min="15878" max="15878" width="5.5703125" style="188" customWidth="1"/>
    <col min="15879" max="15879" width="6.85546875" style="188" customWidth="1"/>
    <col min="15880" max="15880" width="10" style="188" customWidth="1"/>
    <col min="15881" max="15881" width="8.7109375" style="188" customWidth="1"/>
    <col min="15882" max="15884" width="13.42578125" style="188" customWidth="1"/>
    <col min="15885" max="15885" width="13.28515625" style="188" customWidth="1"/>
    <col min="15886" max="15886" width="14" style="188" customWidth="1"/>
    <col min="15887" max="15887" width="13.42578125" style="188" customWidth="1"/>
    <col min="15888" max="15888" width="13.28515625" style="188" customWidth="1"/>
    <col min="15889" max="15889" width="12.28515625" style="188" customWidth="1"/>
    <col min="15890" max="15890" width="13.140625" style="188" customWidth="1"/>
    <col min="15891" max="15891" width="13.85546875" style="188" customWidth="1"/>
    <col min="15892" max="15892" width="12.85546875" style="188" customWidth="1"/>
    <col min="15893" max="15893" width="12.5703125" style="188" customWidth="1"/>
    <col min="15894" max="15894" width="13.42578125" style="188" customWidth="1"/>
    <col min="15895" max="15895" width="13.5703125" style="188" customWidth="1"/>
    <col min="15896" max="15896" width="12.140625" style="188" customWidth="1"/>
    <col min="15897" max="15897" width="13" style="188" customWidth="1"/>
    <col min="15898" max="16128" width="9.140625" style="188"/>
    <col min="16129" max="16129" width="3.5703125" style="188" customWidth="1"/>
    <col min="16130" max="16130" width="17.85546875" style="188" customWidth="1"/>
    <col min="16131" max="16131" width="5.5703125" style="188" customWidth="1"/>
    <col min="16132" max="16132" width="5.7109375" style="188" customWidth="1"/>
    <col min="16133" max="16133" width="6.5703125" style="188" customWidth="1"/>
    <col min="16134" max="16134" width="5.5703125" style="188" customWidth="1"/>
    <col min="16135" max="16135" width="6.85546875" style="188" customWidth="1"/>
    <col min="16136" max="16136" width="10" style="188" customWidth="1"/>
    <col min="16137" max="16137" width="8.7109375" style="188" customWidth="1"/>
    <col min="16138" max="16140" width="13.42578125" style="188" customWidth="1"/>
    <col min="16141" max="16141" width="13.28515625" style="188" customWidth="1"/>
    <col min="16142" max="16142" width="14" style="188" customWidth="1"/>
    <col min="16143" max="16143" width="13.42578125" style="188" customWidth="1"/>
    <col min="16144" max="16144" width="13.28515625" style="188" customWidth="1"/>
    <col min="16145" max="16145" width="12.28515625" style="188" customWidth="1"/>
    <col min="16146" max="16146" width="13.140625" style="188" customWidth="1"/>
    <col min="16147" max="16147" width="13.85546875" style="188" customWidth="1"/>
    <col min="16148" max="16148" width="12.85546875" style="188" customWidth="1"/>
    <col min="16149" max="16149" width="12.5703125" style="188" customWidth="1"/>
    <col min="16150" max="16150" width="13.42578125" style="188" customWidth="1"/>
    <col min="16151" max="16151" width="13.5703125" style="188" customWidth="1"/>
    <col min="16152" max="16152" width="12.140625" style="188" customWidth="1"/>
    <col min="16153" max="16153" width="13" style="188" customWidth="1"/>
    <col min="16154" max="16384" width="9.140625" style="188"/>
  </cols>
  <sheetData>
    <row r="1" spans="1:25">
      <c r="Y1" s="188" t="s">
        <v>159</v>
      </c>
    </row>
    <row r="2" spans="1:25" ht="17.45" customHeight="1">
      <c r="A2" s="222" t="s">
        <v>160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ht="17.45" customHeight="1">
      <c r="A3" s="222" t="s">
        <v>161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</row>
    <row r="4" spans="1:25" ht="21" customHeight="1">
      <c r="A4" s="222" t="s">
        <v>191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</row>
    <row r="5" spans="1:25" ht="18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25">
      <c r="A6" s="223" t="s">
        <v>2</v>
      </c>
      <c r="B6" s="223" t="s">
        <v>162</v>
      </c>
      <c r="C6" s="223" t="s">
        <v>163</v>
      </c>
      <c r="D6" s="223"/>
      <c r="E6" s="223"/>
      <c r="F6" s="223" t="s">
        <v>164</v>
      </c>
      <c r="G6" s="223"/>
      <c r="H6" s="223"/>
      <c r="I6" s="223"/>
      <c r="J6" s="223" t="s">
        <v>165</v>
      </c>
      <c r="K6" s="223"/>
      <c r="L6" s="223"/>
      <c r="M6" s="223"/>
      <c r="N6" s="223"/>
      <c r="O6" s="223"/>
      <c r="P6" s="223"/>
      <c r="Q6" s="223"/>
      <c r="R6" s="223" t="s">
        <v>166</v>
      </c>
      <c r="S6" s="223"/>
      <c r="T6" s="223"/>
      <c r="U6" s="223"/>
      <c r="V6" s="223"/>
      <c r="W6" s="223"/>
      <c r="X6" s="223"/>
      <c r="Y6" s="223"/>
    </row>
    <row r="7" spans="1:25">
      <c r="A7" s="223"/>
      <c r="B7" s="223"/>
      <c r="C7" s="223"/>
      <c r="D7" s="223"/>
      <c r="E7" s="223"/>
      <c r="F7" s="223"/>
      <c r="G7" s="223"/>
      <c r="H7" s="223"/>
      <c r="I7" s="223"/>
      <c r="J7" s="223" t="s">
        <v>167</v>
      </c>
      <c r="K7" s="223"/>
      <c r="L7" s="223"/>
      <c r="M7" s="223"/>
      <c r="N7" s="223"/>
      <c r="O7" s="223"/>
      <c r="P7" s="223"/>
      <c r="Q7" s="223"/>
      <c r="R7" s="223" t="s">
        <v>167</v>
      </c>
      <c r="S7" s="223"/>
      <c r="T7" s="223"/>
      <c r="U7" s="223"/>
      <c r="V7" s="223"/>
      <c r="W7" s="223"/>
      <c r="X7" s="223"/>
      <c r="Y7" s="223"/>
    </row>
    <row r="8" spans="1:25" ht="24" customHeight="1">
      <c r="A8" s="223"/>
      <c r="B8" s="223"/>
      <c r="C8" s="223"/>
      <c r="D8" s="223"/>
      <c r="E8" s="223"/>
      <c r="F8" s="223" t="s">
        <v>168</v>
      </c>
      <c r="G8" s="223"/>
      <c r="H8" s="223" t="s">
        <v>169</v>
      </c>
      <c r="I8" s="223"/>
      <c r="J8" s="223" t="s">
        <v>170</v>
      </c>
      <c r="K8" s="223"/>
      <c r="L8" s="223"/>
      <c r="M8" s="223"/>
      <c r="N8" s="223" t="s">
        <v>171</v>
      </c>
      <c r="O8" s="223"/>
      <c r="P8" s="223"/>
      <c r="Q8" s="223"/>
      <c r="R8" s="223" t="s">
        <v>170</v>
      </c>
      <c r="S8" s="223"/>
      <c r="T8" s="223"/>
      <c r="U8" s="223"/>
      <c r="V8" s="223" t="s">
        <v>171</v>
      </c>
      <c r="W8" s="223"/>
      <c r="X8" s="223"/>
      <c r="Y8" s="223"/>
    </row>
    <row r="9" spans="1:25" ht="12.75" customHeight="1">
      <c r="A9" s="223"/>
      <c r="B9" s="223"/>
      <c r="C9" s="223" t="s">
        <v>172</v>
      </c>
      <c r="D9" s="223" t="s">
        <v>173</v>
      </c>
      <c r="E9" s="223" t="s">
        <v>174</v>
      </c>
      <c r="F9" s="223" t="s">
        <v>175</v>
      </c>
      <c r="G9" s="223" t="s">
        <v>176</v>
      </c>
      <c r="H9" s="223" t="s">
        <v>175</v>
      </c>
      <c r="I9" s="223" t="s">
        <v>177</v>
      </c>
      <c r="J9" s="223" t="s">
        <v>19</v>
      </c>
      <c r="K9" s="223" t="s">
        <v>178</v>
      </c>
      <c r="L9" s="223"/>
      <c r="M9" s="223" t="s">
        <v>179</v>
      </c>
      <c r="N9" s="223" t="s">
        <v>19</v>
      </c>
      <c r="O9" s="223" t="s">
        <v>178</v>
      </c>
      <c r="P9" s="223"/>
      <c r="Q9" s="223" t="s">
        <v>179</v>
      </c>
      <c r="R9" s="223" t="s">
        <v>19</v>
      </c>
      <c r="S9" s="223" t="s">
        <v>178</v>
      </c>
      <c r="T9" s="223"/>
      <c r="U9" s="223" t="s">
        <v>179</v>
      </c>
      <c r="V9" s="223" t="s">
        <v>19</v>
      </c>
      <c r="W9" s="223" t="s">
        <v>178</v>
      </c>
      <c r="X9" s="223"/>
      <c r="Y9" s="223" t="s">
        <v>179</v>
      </c>
    </row>
    <row r="10" spans="1:2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</row>
    <row r="11" spans="1:25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 t="s">
        <v>175</v>
      </c>
      <c r="L11" s="158" t="s">
        <v>180</v>
      </c>
      <c r="M11" s="223"/>
      <c r="N11" s="223"/>
      <c r="O11" s="223" t="s">
        <v>175</v>
      </c>
      <c r="P11" s="158" t="s">
        <v>180</v>
      </c>
      <c r="Q11" s="223"/>
      <c r="R11" s="223"/>
      <c r="S11" s="223" t="s">
        <v>175</v>
      </c>
      <c r="T11" s="158" t="s">
        <v>180</v>
      </c>
      <c r="U11" s="223"/>
      <c r="V11" s="223"/>
      <c r="W11" s="223" t="s">
        <v>175</v>
      </c>
      <c r="X11" s="158" t="s">
        <v>180</v>
      </c>
      <c r="Y11" s="223"/>
    </row>
    <row r="12" spans="1:25" ht="49.15" customHeight="1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58" t="s">
        <v>181</v>
      </c>
      <c r="M12" s="223"/>
      <c r="N12" s="223"/>
      <c r="O12" s="223"/>
      <c r="P12" s="158" t="s">
        <v>181</v>
      </c>
      <c r="Q12" s="223"/>
      <c r="R12" s="223"/>
      <c r="S12" s="223"/>
      <c r="T12" s="158" t="s">
        <v>181</v>
      </c>
      <c r="U12" s="223"/>
      <c r="V12" s="223"/>
      <c r="W12" s="223"/>
      <c r="X12" s="158" t="s">
        <v>181</v>
      </c>
      <c r="Y12" s="223"/>
    </row>
    <row r="13" spans="1:25">
      <c r="A13" s="158">
        <v>1</v>
      </c>
      <c r="B13" s="158">
        <v>2</v>
      </c>
      <c r="C13" s="158">
        <v>3</v>
      </c>
      <c r="D13" s="158">
        <v>4</v>
      </c>
      <c r="E13" s="158">
        <v>5</v>
      </c>
      <c r="F13" s="158">
        <v>6</v>
      </c>
      <c r="G13" s="158">
        <v>7</v>
      </c>
      <c r="H13" s="158">
        <v>8</v>
      </c>
      <c r="I13" s="158">
        <v>9</v>
      </c>
      <c r="J13" s="158">
        <v>10</v>
      </c>
      <c r="K13" s="158">
        <v>11</v>
      </c>
      <c r="L13" s="158">
        <v>12</v>
      </c>
      <c r="M13" s="158">
        <v>13</v>
      </c>
      <c r="N13" s="158">
        <v>14</v>
      </c>
      <c r="O13" s="158">
        <v>15</v>
      </c>
      <c r="P13" s="158">
        <v>16</v>
      </c>
      <c r="Q13" s="158">
        <v>17</v>
      </c>
      <c r="R13" s="158">
        <v>10</v>
      </c>
      <c r="S13" s="158">
        <v>11</v>
      </c>
      <c r="T13" s="158">
        <v>12</v>
      </c>
      <c r="U13" s="158">
        <v>13</v>
      </c>
      <c r="V13" s="158">
        <v>14</v>
      </c>
      <c r="W13" s="158">
        <v>15</v>
      </c>
      <c r="X13" s="158">
        <v>16</v>
      </c>
      <c r="Y13" s="158">
        <v>17</v>
      </c>
    </row>
    <row r="14" spans="1:25" s="42" customFormat="1" ht="46.5" customHeight="1">
      <c r="A14" s="39">
        <v>1</v>
      </c>
      <c r="B14" s="40" t="s">
        <v>182</v>
      </c>
      <c r="C14" s="40"/>
      <c r="D14" s="40">
        <v>2</v>
      </c>
      <c r="E14" s="40"/>
      <c r="F14" s="40">
        <v>8</v>
      </c>
      <c r="G14" s="40">
        <v>1</v>
      </c>
      <c r="H14" s="54">
        <f>Лист1!E22+Лист1!E31</f>
        <v>244.79999999999998</v>
      </c>
      <c r="I14" s="54">
        <v>57.6</v>
      </c>
      <c r="J14" s="41">
        <f>K14+M14</f>
        <v>39428.91777</v>
      </c>
      <c r="K14" s="55">
        <f>Лист1!F55/1000</f>
        <v>30690.880399999995</v>
      </c>
      <c r="L14" s="55">
        <f>Лист1!F30/1000</f>
        <v>372.85055999999997</v>
      </c>
      <c r="M14" s="55">
        <f>Лист2!C22/1000</f>
        <v>8738.0373700000018</v>
      </c>
      <c r="N14" s="41">
        <f>Q14+O14</f>
        <v>35509.092789999995</v>
      </c>
      <c r="O14" s="55">
        <f>K14</f>
        <v>30690.880399999995</v>
      </c>
      <c r="P14" s="55">
        <f>L14</f>
        <v>372.85055999999997</v>
      </c>
      <c r="Q14" s="55">
        <f>(Лист2!C15+Лист2!C20)/1000</f>
        <v>4818.2123899999997</v>
      </c>
      <c r="R14" s="41">
        <f>S14+U14</f>
        <v>35310.337589999996</v>
      </c>
      <c r="S14" s="55">
        <f>Лист1!H55/1000</f>
        <v>30655.689399999996</v>
      </c>
      <c r="T14" s="55">
        <f>L14</f>
        <v>372.85055999999997</v>
      </c>
      <c r="U14" s="55">
        <f>(Лист2!C22-Лист2!D22)/1000</f>
        <v>4654.6481900000017</v>
      </c>
      <c r="V14" s="41">
        <f>W14+Y14</f>
        <v>35231.593299999993</v>
      </c>
      <c r="W14" s="55">
        <f>S14</f>
        <v>30655.689399999996</v>
      </c>
      <c r="X14" s="55">
        <f>L14</f>
        <v>372.85055999999997</v>
      </c>
      <c r="Y14" s="55">
        <f>Лист2!E26/1000</f>
        <v>4575.9038999999993</v>
      </c>
    </row>
    <row r="15" spans="1:25" s="27" customFormat="1" ht="15" customHeight="1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1"/>
      <c r="P15" s="31"/>
      <c r="Q15" s="31"/>
      <c r="R15" s="31"/>
      <c r="S15" s="31"/>
      <c r="T15" s="32"/>
      <c r="U15" s="33"/>
      <c r="V15" s="33"/>
      <c r="W15" s="34"/>
      <c r="X15" s="34"/>
      <c r="Y15" s="34"/>
    </row>
    <row r="16" spans="1:25" s="27" customFormat="1" ht="12.75">
      <c r="A16" s="34"/>
      <c r="B16" s="3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1"/>
      <c r="S16" s="31"/>
      <c r="T16" s="32"/>
      <c r="U16" s="33"/>
      <c r="V16" s="33"/>
      <c r="W16" s="34"/>
      <c r="X16" s="34"/>
      <c r="Y16" s="34"/>
    </row>
    <row r="17" spans="1:25" s="27" customFormat="1" ht="18" customHeight="1">
      <c r="A17" s="35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31"/>
      <c r="S17" s="31"/>
      <c r="T17" s="32"/>
      <c r="U17" s="33"/>
      <c r="V17" s="33"/>
      <c r="W17" s="34"/>
      <c r="X17" s="34"/>
      <c r="Y17" s="34"/>
    </row>
    <row r="18" spans="1:25" s="27" customFormat="1" ht="12.75">
      <c r="A18" s="34"/>
      <c r="B18" s="34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37"/>
      <c r="T18" s="36"/>
      <c r="U18" s="34"/>
      <c r="V18" s="34"/>
      <c r="W18" s="34"/>
      <c r="X18" s="34"/>
      <c r="Y18" s="34"/>
    </row>
    <row r="19" spans="1:25" s="27" customFormat="1" ht="15.75" customHeight="1">
      <c r="A19" s="34"/>
      <c r="B19" s="34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37"/>
      <c r="T19" s="36"/>
      <c r="U19" s="34"/>
      <c r="V19" s="34"/>
      <c r="W19" s="34"/>
      <c r="X19" s="34"/>
      <c r="Y19" s="34"/>
    </row>
    <row r="20" spans="1:25" s="27" customFormat="1" ht="12.75">
      <c r="A20" s="34"/>
      <c r="B20" s="34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S20" s="37"/>
      <c r="T20" s="36"/>
      <c r="U20" s="34"/>
      <c r="V20" s="34"/>
      <c r="W20" s="34"/>
      <c r="X20" s="34"/>
      <c r="Y20" s="34"/>
    </row>
    <row r="21" spans="1:25" s="27" customFormat="1" ht="15" customHeight="1">
      <c r="A21" s="34"/>
      <c r="B21" s="3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  <c r="S21" s="37"/>
      <c r="T21" s="36"/>
      <c r="U21" s="34"/>
      <c r="V21" s="34"/>
      <c r="W21" s="34"/>
      <c r="X21" s="34"/>
      <c r="Y21" s="34"/>
    </row>
    <row r="22" spans="1:25" s="27" customFormat="1" ht="12.75">
      <c r="A22" s="34"/>
      <c r="B22" s="34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7"/>
      <c r="T22" s="36"/>
      <c r="U22" s="34"/>
      <c r="V22" s="34"/>
      <c r="W22" s="34"/>
      <c r="X22" s="34"/>
      <c r="Y22" s="34"/>
    </row>
    <row r="23" spans="1:25" s="27" customFormat="1" ht="12.7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T23" s="34"/>
      <c r="U23" s="34"/>
      <c r="V23" s="34"/>
      <c r="W23" s="34"/>
      <c r="X23" s="34"/>
      <c r="Y23" s="34"/>
    </row>
    <row r="24" spans="1:25" s="27" customFormat="1" ht="1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T24" s="34"/>
      <c r="U24" s="34"/>
      <c r="V24" s="34"/>
      <c r="W24" s="34"/>
      <c r="X24" s="34"/>
      <c r="Y24" s="34"/>
    </row>
    <row r="25" spans="1:25" s="27" customFormat="1" ht="15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T25" s="34"/>
      <c r="U25" s="34"/>
      <c r="V25" s="34"/>
      <c r="W25" s="34"/>
      <c r="X25" s="34"/>
      <c r="Y25" s="34"/>
    </row>
    <row r="26" spans="1:25" s="27" customFormat="1" ht="12.7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T26" s="34"/>
      <c r="U26" s="34"/>
      <c r="V26" s="34"/>
      <c r="W26" s="34"/>
      <c r="X26" s="34"/>
      <c r="Y26" s="34"/>
    </row>
    <row r="27" spans="1:25" s="27" customFormat="1" ht="12.7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T27" s="34"/>
      <c r="U27" s="34"/>
      <c r="V27" s="34"/>
      <c r="W27" s="34"/>
      <c r="X27" s="34"/>
      <c r="Y27" s="34"/>
    </row>
    <row r="28" spans="1:25" s="27" customFormat="1" ht="15" customHeight="1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T28" s="188"/>
      <c r="U28" s="188"/>
      <c r="V28" s="188"/>
      <c r="W28" s="188"/>
      <c r="X28" s="188"/>
      <c r="Y28" s="188"/>
    </row>
    <row r="29" spans="1:25" s="27" customFormat="1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T29" s="188"/>
      <c r="U29" s="188"/>
      <c r="V29" s="188"/>
      <c r="W29" s="188"/>
      <c r="X29" s="188"/>
      <c r="Y29" s="188"/>
    </row>
    <row r="30" spans="1:25" s="27" customFormat="1" ht="15.75" customHeight="1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T30" s="188"/>
      <c r="U30" s="188"/>
      <c r="V30" s="188"/>
      <c r="W30" s="188"/>
      <c r="X30" s="188"/>
      <c r="Y30" s="188"/>
    </row>
    <row r="31" spans="1:25" s="27" customFormat="1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T31" s="188"/>
      <c r="U31" s="188"/>
      <c r="V31" s="188"/>
      <c r="W31" s="188"/>
      <c r="X31" s="188"/>
      <c r="Y31" s="188"/>
    </row>
    <row r="32" spans="1:25" s="27" customFormat="1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T32" s="188"/>
      <c r="U32" s="188"/>
      <c r="V32" s="188"/>
      <c r="W32" s="188"/>
      <c r="X32" s="188"/>
      <c r="Y32" s="188"/>
    </row>
    <row r="33" spans="1:25" s="27" customFormat="1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T33" s="188"/>
      <c r="U33" s="188"/>
      <c r="V33" s="188"/>
      <c r="W33" s="188"/>
      <c r="X33" s="188"/>
      <c r="Y33" s="188"/>
    </row>
    <row r="34" spans="1:25" s="27" customFormat="1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T34" s="188"/>
      <c r="U34" s="188"/>
      <c r="V34" s="188"/>
      <c r="W34" s="188"/>
      <c r="X34" s="188"/>
      <c r="Y34" s="188"/>
    </row>
    <row r="35" spans="1:25" s="27" customFormat="1" ht="40.5" customHeight="1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T35" s="188"/>
      <c r="U35" s="188"/>
      <c r="V35" s="188"/>
      <c r="W35" s="188"/>
      <c r="X35" s="188"/>
      <c r="Y35" s="188"/>
    </row>
    <row r="36" spans="1:25" s="38" customFormat="1" ht="12.95" customHeight="1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27"/>
      <c r="S36" s="27"/>
      <c r="T36" s="188"/>
      <c r="U36" s="188"/>
      <c r="V36" s="188"/>
      <c r="W36" s="188"/>
      <c r="X36" s="188"/>
      <c r="Y36" s="188"/>
    </row>
    <row r="37" spans="1:25" s="27" customFormat="1" ht="19.899999999999999" customHeight="1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T37" s="188"/>
      <c r="U37" s="188"/>
      <c r="V37" s="188"/>
      <c r="W37" s="188"/>
      <c r="X37" s="188"/>
      <c r="Y37" s="188"/>
    </row>
    <row r="38" spans="1:25" s="34" customFormat="1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27"/>
      <c r="S38" s="27"/>
      <c r="T38" s="188"/>
      <c r="U38" s="188"/>
      <c r="V38" s="188"/>
      <c r="W38" s="188"/>
      <c r="X38" s="188"/>
      <c r="Y38" s="188"/>
    </row>
    <row r="39" spans="1:25" s="34" customFormat="1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27"/>
      <c r="S39" s="27"/>
      <c r="T39" s="188"/>
      <c r="U39" s="188"/>
      <c r="V39" s="188"/>
      <c r="W39" s="188"/>
      <c r="X39" s="188"/>
      <c r="Y39" s="188"/>
    </row>
    <row r="40" spans="1:25" s="34" customFormat="1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27"/>
      <c r="S40" s="27"/>
      <c r="T40" s="188"/>
      <c r="U40" s="188"/>
      <c r="V40" s="188"/>
      <c r="W40" s="188"/>
      <c r="X40" s="188"/>
      <c r="Y40" s="188"/>
    </row>
    <row r="41" spans="1:25" s="34" customFormat="1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27"/>
      <c r="S41" s="27"/>
      <c r="T41" s="188"/>
      <c r="U41" s="188"/>
      <c r="V41" s="188"/>
      <c r="W41" s="188"/>
      <c r="X41" s="188"/>
      <c r="Y41" s="188"/>
    </row>
    <row r="42" spans="1:25" s="34" customFormat="1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27"/>
      <c r="S42" s="27"/>
      <c r="T42" s="188"/>
      <c r="U42" s="188"/>
      <c r="V42" s="188"/>
      <c r="W42" s="188"/>
      <c r="X42" s="188"/>
      <c r="Y42" s="188"/>
    </row>
    <row r="43" spans="1:25" s="34" customFormat="1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27"/>
      <c r="S43" s="27"/>
      <c r="T43" s="188"/>
      <c r="U43" s="188"/>
      <c r="V43" s="188"/>
      <c r="W43" s="188"/>
      <c r="X43" s="188"/>
      <c r="Y43" s="188"/>
    </row>
    <row r="44" spans="1:25" s="34" customFormat="1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27"/>
      <c r="S44" s="27"/>
      <c r="T44" s="188"/>
      <c r="U44" s="188"/>
      <c r="V44" s="188"/>
      <c r="W44" s="188"/>
      <c r="X44" s="188"/>
      <c r="Y44" s="188"/>
    </row>
    <row r="45" spans="1:25" s="34" customFormat="1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27"/>
      <c r="S45" s="27"/>
      <c r="T45" s="188"/>
      <c r="U45" s="188"/>
      <c r="V45" s="188"/>
      <c r="W45" s="188"/>
      <c r="X45" s="188"/>
      <c r="Y45" s="188"/>
    </row>
    <row r="46" spans="1:25" s="34" customFormat="1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27"/>
      <c r="S46" s="27"/>
      <c r="T46" s="188"/>
      <c r="U46" s="188"/>
      <c r="V46" s="188"/>
      <c r="W46" s="188"/>
      <c r="X46" s="188"/>
      <c r="Y46" s="188"/>
    </row>
    <row r="47" spans="1:25" s="34" customFormat="1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27"/>
      <c r="S47" s="27"/>
      <c r="T47" s="188"/>
      <c r="U47" s="188"/>
      <c r="V47" s="188"/>
      <c r="W47" s="188"/>
      <c r="X47" s="188"/>
      <c r="Y47" s="188"/>
    </row>
    <row r="48" spans="1:25" s="34" customFormat="1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27"/>
      <c r="S48" s="27"/>
      <c r="T48" s="188"/>
      <c r="U48" s="188"/>
      <c r="V48" s="188"/>
      <c r="W48" s="188"/>
      <c r="X48" s="188"/>
      <c r="Y48" s="188"/>
    </row>
    <row r="49" spans="1:25" s="34" customFormat="1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27"/>
      <c r="S49" s="27"/>
      <c r="T49" s="188"/>
      <c r="U49" s="188"/>
      <c r="V49" s="188"/>
      <c r="W49" s="188"/>
      <c r="X49" s="188"/>
      <c r="Y49" s="188"/>
    </row>
    <row r="50" spans="1:25" s="34" customFormat="1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27"/>
      <c r="S50" s="27"/>
      <c r="T50" s="188"/>
      <c r="U50" s="188"/>
      <c r="V50" s="188"/>
      <c r="W50" s="188"/>
      <c r="X50" s="188"/>
      <c r="Y50" s="188"/>
    </row>
  </sheetData>
  <mergeCells count="41">
    <mergeCell ref="F9:F12"/>
    <mergeCell ref="G9:G12"/>
    <mergeCell ref="Y9:Y12"/>
    <mergeCell ref="K11:K12"/>
    <mergeCell ref="O11:O12"/>
    <mergeCell ref="S11:S12"/>
    <mergeCell ref="W11:W12"/>
    <mergeCell ref="V9:V12"/>
    <mergeCell ref="W9:X10"/>
    <mergeCell ref="R8:U8"/>
    <mergeCell ref="V8:Y8"/>
    <mergeCell ref="B17:Q17"/>
    <mergeCell ref="Q9:Q12"/>
    <mergeCell ref="R9:R12"/>
    <mergeCell ref="S9:T10"/>
    <mergeCell ref="U9:U12"/>
    <mergeCell ref="I9:I12"/>
    <mergeCell ref="J9:J12"/>
    <mergeCell ref="K9:L10"/>
    <mergeCell ref="M9:M12"/>
    <mergeCell ref="N9:N12"/>
    <mergeCell ref="O9:P10"/>
    <mergeCell ref="C9:C12"/>
    <mergeCell ref="D9:D12"/>
    <mergeCell ref="E9:E12"/>
    <mergeCell ref="A2:Y2"/>
    <mergeCell ref="A3:Y3"/>
    <mergeCell ref="A4:Y4"/>
    <mergeCell ref="A6:A12"/>
    <mergeCell ref="B6:B12"/>
    <mergeCell ref="C6:E8"/>
    <mergeCell ref="F6:I7"/>
    <mergeCell ref="J6:Q6"/>
    <mergeCell ref="R6:Y6"/>
    <mergeCell ref="J7:Q7"/>
    <mergeCell ref="H9:H12"/>
    <mergeCell ref="R7:Y7"/>
    <mergeCell ref="F8:G8"/>
    <mergeCell ref="H8:I8"/>
    <mergeCell ref="J8:M8"/>
    <mergeCell ref="N8:Q8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2024-04-01T12:22:54Z</dcterms:modified>
</cp:coreProperties>
</file>